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570" windowHeight="11505" tabRatio="646" activeTab="0"/>
  </bookViews>
  <sheets>
    <sheet name="טופס הצעה" sheetId="1" r:id="rId1"/>
    <sheet name="ניתוח" sheetId="2" state="hidden" r:id="rId2"/>
    <sheet name="גיליון1" sheetId="3" state="hidden" r:id="rId3"/>
  </sheets>
  <definedNames>
    <definedName name="_xlnm.Print_Area" localSheetId="0">'טופס הצעה'!$A$1:$A$26</definedName>
    <definedName name="מעמ">#REF!</definedName>
  </definedNames>
  <calcPr fullCalcOnLoad="1"/>
</workbook>
</file>

<file path=xl/comments2.xml><?xml version="1.0" encoding="utf-8"?>
<comments xmlns="http://schemas.openxmlformats.org/spreadsheetml/2006/main">
  <authors>
    <author>iii</author>
  </authors>
  <commentList>
    <comment ref="I24" authorId="0">
      <text>
        <r>
          <rPr>
            <b/>
            <sz val="9"/>
            <rFont val="Tahoma"/>
            <family val="0"/>
          </rPr>
          <t>iii:</t>
        </r>
        <r>
          <rPr>
            <sz val="9"/>
            <rFont val="Tahoma"/>
            <family val="0"/>
          </rPr>
          <t xml:space="preserve">
כמיטק זולים במעט, ממכבי קאר, ראה הערה בגליון הסיכום</t>
        </r>
      </text>
    </comment>
  </commentList>
</comments>
</file>

<file path=xl/sharedStrings.xml><?xml version="1.0" encoding="utf-8"?>
<sst xmlns="http://schemas.openxmlformats.org/spreadsheetml/2006/main" count="238" uniqueCount="68">
  <si>
    <t>מוצר</t>
  </si>
  <si>
    <t>פד לאישה ספיגה קלה</t>
  </si>
  <si>
    <t>פד לאישה ספיגה בינונית</t>
  </si>
  <si>
    <t>פד לאישה ספיגה מוגברת</t>
  </si>
  <si>
    <t>פד לגבר אקטיב עם כיס לספיגה רגילה</t>
  </si>
  <si>
    <t>פד לגבר פרוטקט לספיגה בינונית</t>
  </si>
  <si>
    <t>חיתול יום נושם מידה M-L</t>
  </si>
  <si>
    <t>חיתול יום נושם מידה L-XL ספיגה בינונית</t>
  </si>
  <si>
    <t>חיתול לילה נושם מידה M-L</t>
  </si>
  <si>
    <t>חיתול לילה נושם מידה L-XL ספיגה מוגברת</t>
  </si>
  <si>
    <t>חיתול מכנס לילה מידה S-M ספיגה מוגברת</t>
  </si>
  <si>
    <t>חיתול מכנס לילה מידה M-L ספיגה מוגברת</t>
  </si>
  <si>
    <t>חיתול מכנס לילה מידה L-XL ספיגה מוגברת</t>
  </si>
  <si>
    <t>חיתול מכנס לילה מידה S-M ספיגה בינונית</t>
  </si>
  <si>
    <t>חיתול מכנס לילה מידה M-L ספיגה בינונית</t>
  </si>
  <si>
    <t>חיתול מכנס לילה מידה L-XL ספיגה בינונית</t>
  </si>
  <si>
    <t>פד לאישה דק במיוחד</t>
  </si>
  <si>
    <t>פד לאישה דק לייט</t>
  </si>
  <si>
    <t>פד לאישה דק</t>
  </si>
  <si>
    <t>חיתול סופר לילה, מידה XL ספיגה מוגברת</t>
  </si>
  <si>
    <t>סדיניה חד פעמית למזרון מידות 90X60</t>
  </si>
  <si>
    <t>סדיניה רב פעמית למזרון מידות 90X85</t>
  </si>
  <si>
    <t>מגבונים</t>
  </si>
  <si>
    <t>כמיטק</t>
  </si>
  <si>
    <t>טבע מדיקל</t>
  </si>
  <si>
    <t>מכבי קאר</t>
  </si>
  <si>
    <t>חוגלה</t>
  </si>
  <si>
    <t>סנו</t>
  </si>
  <si>
    <t>מחיר ליחידה לפני מע"מ היום</t>
  </si>
  <si>
    <t>אומדן כמות ביחידות</t>
  </si>
  <si>
    <t>סה"כ מספר פריטים שהוצעו</t>
  </si>
  <si>
    <t>מספר פריטים בהם מינימלי</t>
  </si>
  <si>
    <t>מחזור הספק בפריטים בהם מינימלי</t>
  </si>
  <si>
    <t xml:space="preserve">מחיר מינימלי חדש </t>
  </si>
  <si>
    <t>הספק עם ההצעה הזולה ביותר</t>
  </si>
  <si>
    <t>היקף רכש פריט במחירים חדשים</t>
  </si>
  <si>
    <t xml:space="preserve">מחיר מינימלי </t>
  </si>
  <si>
    <t>מחיר המוצע לפני מע"מ- אספקה למכבי פארם</t>
  </si>
  <si>
    <t>מחיר המוצע לפני מע"מ- אספקה לבית הלקוח</t>
  </si>
  <si>
    <t>אספקה למכבי פארם- ₪ לפני מע"מ</t>
  </si>
  <si>
    <t>אספקה לבית הלקוח- ₪ לפני מע"מ</t>
  </si>
  <si>
    <t>קומפורט טאצ'</t>
  </si>
  <si>
    <t>מחיר ממוצע- בית + מכבי פארם</t>
  </si>
  <si>
    <t>אספקה לכל השוק- ₪ לפני מע"מ</t>
  </si>
  <si>
    <t>מכבי קאר פרימיום</t>
  </si>
  <si>
    <t>מכבי קאר- פרימיום</t>
  </si>
  <si>
    <t>מוצרי ספיגה למבוגרים- טופס הצעה</t>
  </si>
  <si>
    <t xml:space="preserve">מק"ט </t>
  </si>
  <si>
    <t>קוד ירפ"א</t>
  </si>
  <si>
    <t>מחיר ירפ"א לרוקח</t>
  </si>
  <si>
    <t>מחיר ירפ"א לצרכן</t>
  </si>
  <si>
    <t>כמות יחידות באריזה הנמכרת היום במכבי</t>
  </si>
  <si>
    <t>כמות יחידות באריזה המוצעת על ידי הספק</t>
  </si>
  <si>
    <t xml:space="preserve">חיתול לילה נושם XXL </t>
  </si>
  <si>
    <t>חיתול מכנס לילה  מידה S-M ספיגה מוגברת</t>
  </si>
  <si>
    <t>חיתול מכנס לילה  מידה M-L ספיגה מוגברת</t>
  </si>
  <si>
    <t>חיתול מכנס לילה  מידה L-XL ספיגה מוגברת</t>
  </si>
  <si>
    <t>חיתול מכנס לילה  מידה S-M ספיגה בינונית</t>
  </si>
  <si>
    <t>חיתול מכנס לילה  מידה M-L ספיגה בינונית</t>
  </si>
  <si>
    <t>חיתול מכנס לילה  מידה L-XL ספיגה בינונית</t>
  </si>
  <si>
    <t xml:space="preserve">חיתול מכנס לילה  מידה XXL ספיגה בינונית </t>
  </si>
  <si>
    <t xml:space="preserve">מחיר חבילה  , אספקה ישירה לבתי המרקחת מכבי פארם , בש"ח לא כולל מע"מ </t>
  </si>
  <si>
    <t>מחיר חבילה אספקה למחסן מרכזי
 בש"ח לא כולל מע"מ</t>
  </si>
  <si>
    <t>מגבונים גדולים למבוגרים 72 גרם</t>
  </si>
  <si>
    <t>אומדן כמויות למכבי פארם בלבד שנתי (כמות חבילות)</t>
  </si>
  <si>
    <t>שיקלול המחיר יהיה לפי 70% מכבי פארם 30% לבית המבוטח</t>
  </si>
  <si>
    <t>*הערכת מכבי לאומדן הכמויות רכש לבית המבוטח הינה לפחות זהה לאומדן רכש מכבי פארם</t>
  </si>
  <si>
    <t>מחיר חבילה לבית המבוטח בש"ח לא כולל מע"מ *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</si>
</sst>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_ * #,##0_ ;_ * \-#,##0_ ;_ * &quot;-&quot;??_ ;_ @_ "/>
    <numFmt numFmtId="167" formatCode="0.0000"/>
    <numFmt numFmtId="168" formatCode="0.000"/>
    <numFmt numFmtId="169" formatCode="0.00000"/>
    <numFmt numFmtId="170" formatCode="_ * #,##0.000_ ;_ * \-#,##0.000_ ;_ * &quot;-&quot;??_ ;_ @_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D]dddd\ dd\ mmmm\ yyyy"/>
    <numFmt numFmtId="176" formatCode="_ [$₪-40D]\ * #,##0.00_ ;_ [$₪-40D]\ * \-#,##0.00_ ;_ [$₪-40D]\ * &quot;-&quot;??_ ;_ @_ "/>
    <numFmt numFmtId="177" formatCode="&quot;₪&quot;\ #,##0.00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name val="Arial CE"/>
      <family val="0"/>
    </font>
    <font>
      <sz val="10"/>
      <name val="Arial"/>
      <family val="0"/>
    </font>
    <font>
      <sz val="11"/>
      <color indexed="9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10"/>
      <name val="Arial"/>
      <family val="2"/>
    </font>
    <font>
      <sz val="14"/>
      <color indexed="8"/>
      <name val="Arial"/>
      <family val="2"/>
    </font>
    <font>
      <sz val="22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4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rgb="FFFF0000"/>
      <name val="Calibri"/>
      <family val="2"/>
    </font>
    <font>
      <sz val="14"/>
      <color theme="1"/>
      <name val="Calibri"/>
      <family val="2"/>
    </font>
    <font>
      <sz val="22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48" fillId="34" borderId="12" xfId="0" applyFont="1" applyFill="1" applyBorder="1" applyAlignment="1">
      <alignment wrapText="1"/>
    </xf>
    <xf numFmtId="0" fontId="48" fillId="34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166" fontId="0" fillId="0" borderId="0" xfId="0" applyNumberFormat="1" applyAlignment="1">
      <alignment/>
    </xf>
    <xf numFmtId="166" fontId="0" fillId="0" borderId="11" xfId="33" applyNumberFormat="1" applyFont="1" applyBorder="1" applyAlignment="1">
      <alignment/>
    </xf>
    <xf numFmtId="9" fontId="0" fillId="0" borderId="0" xfId="38" applyFont="1" applyAlignment="1">
      <alignment/>
    </xf>
    <xf numFmtId="43" fontId="0" fillId="0" borderId="11" xfId="33" applyFont="1" applyBorder="1" applyAlignment="1">
      <alignment/>
    </xf>
    <xf numFmtId="43" fontId="0" fillId="0" borderId="11" xfId="33" applyNumberFormat="1" applyFont="1" applyBorder="1" applyAlignment="1">
      <alignment/>
    </xf>
    <xf numFmtId="0" fontId="50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166" fontId="51" fillId="0" borderId="11" xfId="33" applyNumberFormat="1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166" fontId="52" fillId="0" borderId="11" xfId="33" applyNumberFormat="1" applyFont="1" applyBorder="1" applyAlignment="1">
      <alignment/>
    </xf>
    <xf numFmtId="0" fontId="52" fillId="35" borderId="11" xfId="0" applyFont="1" applyFill="1" applyBorder="1" applyAlignment="1">
      <alignment wrapText="1"/>
    </xf>
    <xf numFmtId="43" fontId="0" fillId="0" borderId="0" xfId="0" applyNumberFormat="1" applyAlignment="1">
      <alignment/>
    </xf>
    <xf numFmtId="43" fontId="0" fillId="0" borderId="11" xfId="33" applyFont="1" applyBorder="1" applyAlignment="1">
      <alignment/>
    </xf>
    <xf numFmtId="165" fontId="0" fillId="0" borderId="11" xfId="33" applyNumberFormat="1" applyFont="1" applyBorder="1" applyAlignment="1">
      <alignment/>
    </xf>
    <xf numFmtId="166" fontId="0" fillId="0" borderId="11" xfId="33" applyNumberFormat="1" applyFont="1" applyBorder="1" applyAlignment="1">
      <alignment/>
    </xf>
    <xf numFmtId="0" fontId="48" fillId="34" borderId="0" xfId="0" applyFont="1" applyFill="1" applyBorder="1" applyAlignment="1">
      <alignment wrapText="1"/>
    </xf>
    <xf numFmtId="0" fontId="5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1" fillId="36" borderId="11" xfId="0" applyFont="1" applyFill="1" applyBorder="1" applyAlignment="1">
      <alignment/>
    </xf>
    <xf numFmtId="0" fontId="51" fillId="6" borderId="11" xfId="0" applyFont="1" applyFill="1" applyBorder="1" applyAlignment="1">
      <alignment/>
    </xf>
    <xf numFmtId="0" fontId="51" fillId="7" borderId="11" xfId="0" applyFont="1" applyFill="1" applyBorder="1" applyAlignment="1">
      <alignment/>
    </xf>
    <xf numFmtId="0" fontId="51" fillId="37" borderId="11" xfId="0" applyFont="1" applyFill="1" applyBorder="1" applyAlignment="1">
      <alignment/>
    </xf>
    <xf numFmtId="43" fontId="0" fillId="38" borderId="11" xfId="33" applyFont="1" applyFill="1" applyBorder="1" applyAlignment="1">
      <alignment/>
    </xf>
    <xf numFmtId="0" fontId="53" fillId="0" borderId="13" xfId="0" applyFont="1" applyBorder="1" applyAlignment="1">
      <alignment/>
    </xf>
    <xf numFmtId="0" fontId="51" fillId="0" borderId="14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51" fillId="33" borderId="11" xfId="0" applyFont="1" applyFill="1" applyBorder="1" applyAlignment="1">
      <alignment/>
    </xf>
    <xf numFmtId="2" fontId="51" fillId="38" borderId="11" xfId="0" applyNumberFormat="1" applyFont="1" applyFill="1" applyBorder="1" applyAlignment="1">
      <alignment/>
    </xf>
    <xf numFmtId="2" fontId="51" fillId="0" borderId="11" xfId="0" applyNumberFormat="1" applyFont="1" applyBorder="1" applyAlignment="1">
      <alignment/>
    </xf>
    <xf numFmtId="2" fontId="52" fillId="38" borderId="11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166" fontId="0" fillId="0" borderId="11" xfId="33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5" fillId="35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right"/>
    </xf>
    <xf numFmtId="0" fontId="57" fillId="0" borderId="0" xfId="0" applyFont="1" applyAlignment="1">
      <alignment/>
    </xf>
  </cellXfs>
  <cellStyles count="5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2 2" xfId="36"/>
    <cellStyle name="Normalny_~4388619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Hyperlink" xfId="45"/>
    <cellStyle name="Followed Hyperlink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Currency [0]" xfId="57"/>
    <cellStyle name="ניטראלי" xfId="58"/>
    <cellStyle name="סה&quot;כ" xfId="59"/>
    <cellStyle name="פלט" xfId="60"/>
    <cellStyle name="Comma [0]" xfId="61"/>
    <cellStyle name="קלט" xfId="62"/>
    <cellStyle name="רע" xfId="63"/>
    <cellStyle name="תא מסומן" xfId="64"/>
    <cellStyle name="תא מקוש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rightToLeft="1" tabSelected="1" zoomScalePageLayoutView="0" workbookViewId="0" topLeftCell="A1">
      <selection activeCell="A2" sqref="A2"/>
    </sheetView>
  </sheetViews>
  <sheetFormatPr defaultColWidth="9.140625" defaultRowHeight="15"/>
  <cols>
    <col min="1" max="1" width="40.57421875" style="35" bestFit="1" customWidth="1"/>
    <col min="2" max="2" width="9.57421875" style="46" bestFit="1" customWidth="1"/>
    <col min="3" max="3" width="9.00390625" style="35" customWidth="1"/>
    <col min="4" max="4" width="9.00390625" style="46" customWidth="1"/>
    <col min="5" max="5" width="11.8515625" style="35" customWidth="1"/>
    <col min="6" max="8" width="9.00390625" style="35" customWidth="1"/>
    <col min="9" max="10" width="14.00390625" style="46" customWidth="1"/>
    <col min="11" max="11" width="13.140625" style="46" customWidth="1"/>
    <col min="13" max="16384" width="9.00390625" style="35" customWidth="1"/>
  </cols>
  <sheetData>
    <row r="2" spans="1:2" ht="18">
      <c r="A2" s="67" t="s">
        <v>46</v>
      </c>
      <c r="B2" s="51"/>
    </row>
    <row r="3" s="46" customFormat="1" ht="14.25">
      <c r="L3"/>
    </row>
    <row r="4" spans="1:12" s="1" customFormat="1" ht="115.5" customHeight="1">
      <c r="A4" s="54" t="s">
        <v>0</v>
      </c>
      <c r="B4" s="52" t="s">
        <v>64</v>
      </c>
      <c r="C4" s="52" t="s">
        <v>51</v>
      </c>
      <c r="D4" s="52" t="s">
        <v>47</v>
      </c>
      <c r="E4" s="52" t="s">
        <v>48</v>
      </c>
      <c r="F4" s="52" t="s">
        <v>49</v>
      </c>
      <c r="G4" s="52" t="s">
        <v>50</v>
      </c>
      <c r="H4" s="52" t="s">
        <v>52</v>
      </c>
      <c r="I4" s="52" t="s">
        <v>61</v>
      </c>
      <c r="J4" s="54" t="s">
        <v>62</v>
      </c>
      <c r="K4" s="52" t="s">
        <v>67</v>
      </c>
      <c r="L4"/>
    </row>
    <row r="5" spans="1:11" ht="14.25">
      <c r="A5" s="55" t="s">
        <v>1</v>
      </c>
      <c r="B5" s="59">
        <v>500</v>
      </c>
      <c r="C5" s="58">
        <v>28</v>
      </c>
      <c r="D5" s="56"/>
      <c r="E5" s="12"/>
      <c r="F5" s="12"/>
      <c r="G5" s="12"/>
      <c r="H5" s="12"/>
      <c r="I5" s="56"/>
      <c r="J5" s="56"/>
      <c r="K5" s="12"/>
    </row>
    <row r="6" spans="1:11" ht="14.25">
      <c r="A6" s="55" t="s">
        <v>2</v>
      </c>
      <c r="B6" s="59">
        <v>750</v>
      </c>
      <c r="C6" s="58">
        <v>28</v>
      </c>
      <c r="D6" s="56"/>
      <c r="E6" s="12"/>
      <c r="F6" s="12"/>
      <c r="G6" s="12"/>
      <c r="H6" s="12"/>
      <c r="I6" s="56"/>
      <c r="J6" s="56"/>
      <c r="K6" s="12"/>
    </row>
    <row r="7" spans="1:11" ht="14.25">
      <c r="A7" s="55" t="s">
        <v>3</v>
      </c>
      <c r="B7" s="59">
        <v>1400</v>
      </c>
      <c r="C7" s="58">
        <v>28</v>
      </c>
      <c r="D7" s="56"/>
      <c r="E7" s="12"/>
      <c r="F7" s="12"/>
      <c r="G7" s="12"/>
      <c r="H7" s="12"/>
      <c r="I7" s="56"/>
      <c r="J7" s="56"/>
      <c r="K7" s="12"/>
    </row>
    <row r="8" spans="1:11" ht="14.25">
      <c r="A8" s="55" t="s">
        <v>4</v>
      </c>
      <c r="B8" s="59">
        <v>550</v>
      </c>
      <c r="C8" s="58">
        <v>14</v>
      </c>
      <c r="D8" s="56"/>
      <c r="E8" s="12"/>
      <c r="F8" s="12"/>
      <c r="G8" s="12"/>
      <c r="H8" s="12"/>
      <c r="I8" s="56"/>
      <c r="J8" s="56"/>
      <c r="K8" s="12"/>
    </row>
    <row r="9" spans="1:11" ht="14.25">
      <c r="A9" s="55" t="s">
        <v>5</v>
      </c>
      <c r="B9" s="59">
        <v>500</v>
      </c>
      <c r="C9" s="58">
        <v>14</v>
      </c>
      <c r="D9" s="56"/>
      <c r="E9" s="12"/>
      <c r="F9" s="12"/>
      <c r="G9" s="12"/>
      <c r="H9" s="12"/>
      <c r="I9" s="56"/>
      <c r="J9" s="56"/>
      <c r="K9" s="12"/>
    </row>
    <row r="10" spans="1:11" ht="14.25">
      <c r="A10" s="55" t="s">
        <v>6</v>
      </c>
      <c r="B10" s="59">
        <v>800</v>
      </c>
      <c r="C10" s="58">
        <v>15</v>
      </c>
      <c r="D10" s="56"/>
      <c r="E10" s="12"/>
      <c r="F10" s="12"/>
      <c r="G10" s="12"/>
      <c r="H10" s="12"/>
      <c r="I10" s="56"/>
      <c r="J10" s="56"/>
      <c r="K10" s="12"/>
    </row>
    <row r="11" spans="1:11" ht="14.25" customHeight="1">
      <c r="A11" s="55" t="s">
        <v>7</v>
      </c>
      <c r="B11" s="59">
        <v>1200</v>
      </c>
      <c r="C11" s="58">
        <v>15</v>
      </c>
      <c r="D11" s="56"/>
      <c r="E11" s="12"/>
      <c r="F11" s="12"/>
      <c r="G11" s="12"/>
      <c r="H11" s="12"/>
      <c r="I11" s="56"/>
      <c r="J11" s="56"/>
      <c r="K11" s="12"/>
    </row>
    <row r="12" spans="1:11" ht="14.25" customHeight="1">
      <c r="A12" s="55" t="s">
        <v>8</v>
      </c>
      <c r="B12" s="59">
        <v>350</v>
      </c>
      <c r="C12" s="58">
        <v>15</v>
      </c>
      <c r="D12" s="56"/>
      <c r="E12" s="12"/>
      <c r="F12" s="12"/>
      <c r="G12" s="12"/>
      <c r="H12" s="12"/>
      <c r="I12" s="56"/>
      <c r="J12" s="56"/>
      <c r="K12" s="12"/>
    </row>
    <row r="13" spans="1:11" ht="14.25" customHeight="1">
      <c r="A13" s="55" t="s">
        <v>9</v>
      </c>
      <c r="B13" s="59">
        <v>1200</v>
      </c>
      <c r="C13" s="58">
        <v>15</v>
      </c>
      <c r="D13" s="56"/>
      <c r="E13" s="12"/>
      <c r="F13" s="12"/>
      <c r="G13" s="12"/>
      <c r="H13" s="12"/>
      <c r="I13" s="56"/>
      <c r="J13" s="56"/>
      <c r="K13" s="12"/>
    </row>
    <row r="14" spans="1:11" ht="14.25" customHeight="1">
      <c r="A14" s="53" t="s">
        <v>53</v>
      </c>
      <c r="B14" s="59">
        <v>120</v>
      </c>
      <c r="C14" s="58">
        <v>15</v>
      </c>
      <c r="D14" s="56"/>
      <c r="E14" s="12"/>
      <c r="F14" s="12"/>
      <c r="G14" s="12"/>
      <c r="H14" s="12"/>
      <c r="I14" s="56"/>
      <c r="J14" s="56"/>
      <c r="K14" s="12"/>
    </row>
    <row r="15" spans="1:11" ht="15" customHeight="1">
      <c r="A15" s="55" t="s">
        <v>54</v>
      </c>
      <c r="B15" s="59">
        <v>80</v>
      </c>
      <c r="C15" s="58">
        <v>14</v>
      </c>
      <c r="D15" s="56"/>
      <c r="E15" s="12"/>
      <c r="F15" s="12"/>
      <c r="G15" s="12"/>
      <c r="H15" s="12"/>
      <c r="I15" s="56"/>
      <c r="J15" s="56"/>
      <c r="K15" s="12"/>
    </row>
    <row r="16" spans="1:11" ht="14.25">
      <c r="A16" s="55" t="s">
        <v>55</v>
      </c>
      <c r="B16" s="59">
        <v>300</v>
      </c>
      <c r="C16" s="58">
        <v>14</v>
      </c>
      <c r="D16" s="56"/>
      <c r="E16" s="12"/>
      <c r="F16" s="12"/>
      <c r="G16" s="12"/>
      <c r="H16" s="12"/>
      <c r="I16" s="56"/>
      <c r="J16" s="56"/>
      <c r="K16" s="12"/>
    </row>
    <row r="17" spans="1:11" ht="14.25">
      <c r="A17" s="55" t="s">
        <v>56</v>
      </c>
      <c r="B17" s="59">
        <v>420</v>
      </c>
      <c r="C17" s="58">
        <v>14</v>
      </c>
      <c r="D17" s="56"/>
      <c r="E17" s="12"/>
      <c r="F17" s="12"/>
      <c r="G17" s="12"/>
      <c r="H17" s="12"/>
      <c r="I17" s="56"/>
      <c r="J17" s="56"/>
      <c r="K17" s="12"/>
    </row>
    <row r="18" spans="1:11" ht="14.25">
      <c r="A18" s="55" t="s">
        <v>57</v>
      </c>
      <c r="B18" s="59">
        <v>250</v>
      </c>
      <c r="C18" s="58">
        <v>22</v>
      </c>
      <c r="D18" s="56"/>
      <c r="E18" s="12"/>
      <c r="F18" s="12"/>
      <c r="G18" s="12"/>
      <c r="H18" s="12"/>
      <c r="I18" s="56"/>
      <c r="J18" s="56"/>
      <c r="K18" s="12"/>
    </row>
    <row r="19" spans="1:11" ht="14.25">
      <c r="A19" s="55" t="s">
        <v>58</v>
      </c>
      <c r="B19" s="59">
        <v>1600</v>
      </c>
      <c r="C19" s="58">
        <v>20</v>
      </c>
      <c r="D19" s="56"/>
      <c r="E19" s="12"/>
      <c r="F19" s="12"/>
      <c r="G19" s="12"/>
      <c r="H19" s="12"/>
      <c r="I19" s="56"/>
      <c r="J19" s="56"/>
      <c r="K19" s="12"/>
    </row>
    <row r="20" spans="1:11" ht="14.25">
      <c r="A20" s="55" t="s">
        <v>59</v>
      </c>
      <c r="B20" s="59">
        <v>1900</v>
      </c>
      <c r="C20" s="58">
        <v>18</v>
      </c>
      <c r="D20" s="56"/>
      <c r="E20" s="12"/>
      <c r="F20" s="12"/>
      <c r="G20" s="12"/>
      <c r="H20" s="12"/>
      <c r="I20" s="56"/>
      <c r="J20" s="56"/>
      <c r="K20" s="12"/>
    </row>
    <row r="21" spans="1:11" ht="14.25">
      <c r="A21" s="57" t="s">
        <v>60</v>
      </c>
      <c r="B21" s="59">
        <v>400</v>
      </c>
      <c r="C21" s="58">
        <v>18</v>
      </c>
      <c r="D21" s="56"/>
      <c r="E21" s="12"/>
      <c r="F21" s="12"/>
      <c r="G21" s="12"/>
      <c r="H21" s="12"/>
      <c r="I21" s="56"/>
      <c r="J21" s="56"/>
      <c r="K21" s="12"/>
    </row>
    <row r="22" spans="1:11" ht="14.25">
      <c r="A22" s="55" t="s">
        <v>16</v>
      </c>
      <c r="B22" s="59">
        <v>450</v>
      </c>
      <c r="C22" s="58">
        <v>28</v>
      </c>
      <c r="D22" s="56"/>
      <c r="E22" s="12"/>
      <c r="F22" s="12"/>
      <c r="G22" s="12"/>
      <c r="H22" s="12"/>
      <c r="I22" s="56"/>
      <c r="J22" s="56"/>
      <c r="K22" s="12"/>
    </row>
    <row r="23" spans="1:11" ht="14.25">
      <c r="A23" s="55" t="s">
        <v>17</v>
      </c>
      <c r="B23" s="59">
        <v>650</v>
      </c>
      <c r="C23" s="58">
        <v>14</v>
      </c>
      <c r="D23" s="56"/>
      <c r="E23" s="12"/>
      <c r="F23" s="12"/>
      <c r="G23" s="12"/>
      <c r="H23" s="12"/>
      <c r="I23" s="56"/>
      <c r="J23" s="56"/>
      <c r="K23" s="12"/>
    </row>
    <row r="24" spans="1:11" ht="14.25">
      <c r="A24" s="55" t="s">
        <v>18</v>
      </c>
      <c r="B24" s="59">
        <v>1000</v>
      </c>
      <c r="C24" s="58">
        <v>14</v>
      </c>
      <c r="D24" s="56"/>
      <c r="E24" s="12"/>
      <c r="F24" s="12"/>
      <c r="G24" s="12"/>
      <c r="H24" s="12"/>
      <c r="I24" s="56"/>
      <c r="J24" s="56"/>
      <c r="K24" s="12"/>
    </row>
    <row r="25" spans="1:11" ht="14.25">
      <c r="A25" s="55" t="s">
        <v>19</v>
      </c>
      <c r="B25" s="59">
        <v>70</v>
      </c>
      <c r="C25" s="58">
        <v>15</v>
      </c>
      <c r="D25" s="56"/>
      <c r="E25" s="12"/>
      <c r="F25" s="12"/>
      <c r="G25" s="12"/>
      <c r="H25" s="12"/>
      <c r="I25" s="56"/>
      <c r="J25" s="56"/>
      <c r="K25" s="12"/>
    </row>
    <row r="26" spans="1:11" ht="14.25">
      <c r="A26" s="57" t="s">
        <v>20</v>
      </c>
      <c r="B26" s="59">
        <v>750</v>
      </c>
      <c r="C26" s="58">
        <v>15</v>
      </c>
      <c r="D26" s="56"/>
      <c r="E26" s="56"/>
      <c r="F26" s="56"/>
      <c r="G26" s="56"/>
      <c r="H26" s="56"/>
      <c r="I26" s="56"/>
      <c r="J26" s="56"/>
      <c r="K26" s="56"/>
    </row>
    <row r="27" spans="1:11" ht="14.25">
      <c r="A27" s="57" t="s">
        <v>21</v>
      </c>
      <c r="B27" s="59">
        <v>200</v>
      </c>
      <c r="C27" s="58">
        <v>1</v>
      </c>
      <c r="D27" s="56"/>
      <c r="E27" s="56"/>
      <c r="F27" s="56"/>
      <c r="G27" s="56"/>
      <c r="H27" s="56"/>
      <c r="I27" s="56"/>
      <c r="J27" s="56"/>
      <c r="K27" s="56"/>
    </row>
    <row r="28" spans="1:11" ht="14.25">
      <c r="A28" s="57" t="s">
        <v>63</v>
      </c>
      <c r="B28" s="59">
        <v>4300</v>
      </c>
      <c r="C28" s="58">
        <v>100</v>
      </c>
      <c r="D28" s="56"/>
      <c r="E28" s="56"/>
      <c r="F28" s="56"/>
      <c r="G28" s="56"/>
      <c r="H28" s="56"/>
      <c r="I28" s="56"/>
      <c r="J28" s="56"/>
      <c r="K28" s="56"/>
    </row>
    <row r="29" ht="14.25">
      <c r="B29" s="13"/>
    </row>
    <row r="30" ht="15">
      <c r="A30" s="66" t="s">
        <v>66</v>
      </c>
    </row>
    <row r="31" ht="15">
      <c r="A31" s="66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rightToLeft="1" zoomScalePageLayoutView="0" workbookViewId="0" topLeftCell="A1">
      <selection activeCell="B27" sqref="B27"/>
    </sheetView>
  </sheetViews>
  <sheetFormatPr defaultColWidth="9.140625" defaultRowHeight="15"/>
  <cols>
    <col min="1" max="1" width="36.57421875" style="0" customWidth="1"/>
    <col min="2" max="2" width="11.421875" style="0" bestFit="1" customWidth="1"/>
    <col min="3" max="3" width="10.8515625" style="0" bestFit="1" customWidth="1"/>
    <col min="4" max="5" width="10.140625" style="0" bestFit="1" customWidth="1"/>
    <col min="6" max="6" width="10.8515625" style="0" bestFit="1" customWidth="1"/>
    <col min="7" max="7" width="9.28125" style="0" bestFit="1" customWidth="1"/>
    <col min="8" max="8" width="9.28125" style="0" customWidth="1"/>
    <col min="9" max="9" width="9.8515625" style="0" bestFit="1" customWidth="1"/>
  </cols>
  <sheetData>
    <row r="1" spans="1:10" ht="24" thickBot="1">
      <c r="A1" s="61" t="s">
        <v>37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75">
      <c r="A2" s="42" t="s">
        <v>0</v>
      </c>
      <c r="B2" s="43" t="s">
        <v>29</v>
      </c>
      <c r="C2" s="43" t="s">
        <v>28</v>
      </c>
      <c r="D2" s="43" t="s">
        <v>23</v>
      </c>
      <c r="E2" s="43" t="s">
        <v>27</v>
      </c>
      <c r="F2" s="43" t="s">
        <v>45</v>
      </c>
      <c r="G2" s="43" t="s">
        <v>26</v>
      </c>
      <c r="H2" s="43" t="s">
        <v>33</v>
      </c>
      <c r="I2" s="44" t="s">
        <v>34</v>
      </c>
      <c r="J2" s="44" t="s">
        <v>35</v>
      </c>
    </row>
    <row r="3" spans="1:10" ht="15">
      <c r="A3" s="22" t="s">
        <v>1</v>
      </c>
      <c r="B3" s="47" t="e">
        <f>'טופס הצעה'!#REF!*'טופס הצעה'!#REF!</f>
        <v>#REF!</v>
      </c>
      <c r="C3" s="48" t="e">
        <f>'טופס הצעה'!#REF!/'טופס הצעה'!#REF!</f>
        <v>#REF!</v>
      </c>
      <c r="D3" s="49" t="e">
        <f>#REF!</f>
        <v>#REF!</v>
      </c>
      <c r="E3" s="49" t="e">
        <f>#REF!</f>
        <v>#REF!</v>
      </c>
      <c r="F3" s="48" t="e">
        <f>#REF!/#REF!</f>
        <v>#REF!</v>
      </c>
      <c r="G3" s="49" t="e">
        <f>#REF!</f>
        <v>#REF!</v>
      </c>
      <c r="H3" s="49" t="e">
        <f aca="true" t="shared" si="0" ref="H3:H24">MIN(D3:G3)</f>
        <v>#REF!</v>
      </c>
      <c r="I3" s="36" t="s">
        <v>27</v>
      </c>
      <c r="J3" s="24" t="e">
        <f aca="true" t="shared" si="1" ref="J3:J24">H3*B3</f>
        <v>#REF!</v>
      </c>
    </row>
    <row r="4" spans="1:10" ht="15">
      <c r="A4" s="22" t="s">
        <v>2</v>
      </c>
      <c r="B4" s="47" t="e">
        <f>'טופס הצעה'!#REF!*'טופס הצעה'!#REF!</f>
        <v>#REF!</v>
      </c>
      <c r="C4" s="48" t="e">
        <f>'טופס הצעה'!#REF!/'טופס הצעה'!#REF!</f>
        <v>#REF!</v>
      </c>
      <c r="D4" s="49" t="e">
        <f>#REF!</f>
        <v>#REF!</v>
      </c>
      <c r="E4" s="49" t="e">
        <f>#REF!</f>
        <v>#REF!</v>
      </c>
      <c r="F4" s="48" t="e">
        <f>#REF!/#REF!</f>
        <v>#REF!</v>
      </c>
      <c r="G4" s="49" t="e">
        <f>#REF!</f>
        <v>#REF!</v>
      </c>
      <c r="H4" s="49" t="e">
        <f t="shared" si="0"/>
        <v>#REF!</v>
      </c>
      <c r="I4" s="36" t="s">
        <v>27</v>
      </c>
      <c r="J4" s="24" t="e">
        <f t="shared" si="1"/>
        <v>#REF!</v>
      </c>
    </row>
    <row r="5" spans="1:10" ht="15">
      <c r="A5" s="25" t="s">
        <v>3</v>
      </c>
      <c r="B5" s="47" t="e">
        <f>'טופס הצעה'!#REF!*'טופס הצעה'!#REF!</f>
        <v>#REF!</v>
      </c>
      <c r="C5" s="48" t="e">
        <f>'טופס הצעה'!#REF!/'טופס הצעה'!#REF!</f>
        <v>#REF!</v>
      </c>
      <c r="D5" s="50" t="e">
        <f>#REF!</f>
        <v>#REF!</v>
      </c>
      <c r="E5" s="49" t="e">
        <f>#REF!</f>
        <v>#REF!</v>
      </c>
      <c r="F5" s="48" t="e">
        <f>#REF!/#REF!</f>
        <v>#REF!</v>
      </c>
      <c r="G5" s="49" t="e">
        <f>#REF!</f>
        <v>#REF!</v>
      </c>
      <c r="H5" s="49" t="e">
        <f t="shared" si="0"/>
        <v>#REF!</v>
      </c>
      <c r="I5" s="36" t="s">
        <v>27</v>
      </c>
      <c r="J5" s="27" t="e">
        <f t="shared" si="1"/>
        <v>#REF!</v>
      </c>
    </row>
    <row r="6" spans="1:10" ht="15">
      <c r="A6" s="22" t="s">
        <v>4</v>
      </c>
      <c r="B6" s="47" t="e">
        <f>'טופס הצעה'!#REF!*'טופס הצעה'!#REF!</f>
        <v>#REF!</v>
      </c>
      <c r="C6" s="48" t="e">
        <f>'טופס הצעה'!#REF!/'טופס הצעה'!#REF!</f>
        <v>#REF!</v>
      </c>
      <c r="D6" s="49" t="e">
        <f>#REF!</f>
        <v>#REF!</v>
      </c>
      <c r="E6" s="49"/>
      <c r="F6" s="48" t="e">
        <f>#REF!/#REF!</f>
        <v>#REF!</v>
      </c>
      <c r="G6" s="49" t="e">
        <f>#REF!</f>
        <v>#REF!</v>
      </c>
      <c r="H6" s="49" t="e">
        <f t="shared" si="0"/>
        <v>#REF!</v>
      </c>
      <c r="I6" s="37" t="s">
        <v>26</v>
      </c>
      <c r="J6" s="24" t="e">
        <f t="shared" si="1"/>
        <v>#REF!</v>
      </c>
    </row>
    <row r="7" spans="1:10" ht="15">
      <c r="A7" s="22" t="s">
        <v>5</v>
      </c>
      <c r="B7" s="47" t="e">
        <f>'טופס הצעה'!#REF!*'טופס הצעה'!#REF!</f>
        <v>#REF!</v>
      </c>
      <c r="C7" s="48" t="e">
        <f>'טופס הצעה'!#REF!/'טופס הצעה'!#REF!</f>
        <v>#REF!</v>
      </c>
      <c r="D7" s="49" t="e">
        <f>#REF!</f>
        <v>#REF!</v>
      </c>
      <c r="E7" s="49" t="e">
        <f>#REF!</f>
        <v>#REF!</v>
      </c>
      <c r="F7" s="48" t="e">
        <f>#REF!/#REF!</f>
        <v>#REF!</v>
      </c>
      <c r="G7" s="49" t="e">
        <f>#REF!</f>
        <v>#REF!</v>
      </c>
      <c r="H7" s="49" t="e">
        <f t="shared" si="0"/>
        <v>#REF!</v>
      </c>
      <c r="I7" s="37" t="s">
        <v>26</v>
      </c>
      <c r="J7" s="24" t="e">
        <f t="shared" si="1"/>
        <v>#REF!</v>
      </c>
    </row>
    <row r="8" spans="1:10" ht="15">
      <c r="A8" s="25" t="s">
        <v>6</v>
      </c>
      <c r="B8" s="47" t="e">
        <f>'טופס הצעה'!#REF!*'טופס הצעה'!#REF!</f>
        <v>#REF!</v>
      </c>
      <c r="C8" s="48" t="e">
        <f>'טופס הצעה'!#REF!/'טופס הצעה'!#REF!</f>
        <v>#REF!</v>
      </c>
      <c r="D8" s="49" t="e">
        <f>#REF!</f>
        <v>#REF!</v>
      </c>
      <c r="E8" s="49" t="e">
        <f>#REF!</f>
        <v>#REF!</v>
      </c>
      <c r="F8" s="48" t="e">
        <f>#REF!/#REF!</f>
        <v>#REF!</v>
      </c>
      <c r="G8" s="49" t="e">
        <f>#REF!</f>
        <v>#REF!</v>
      </c>
      <c r="H8" s="49" t="e">
        <f t="shared" si="0"/>
        <v>#REF!</v>
      </c>
      <c r="I8" s="36" t="s">
        <v>27</v>
      </c>
      <c r="J8" s="27" t="e">
        <f t="shared" si="1"/>
        <v>#REF!</v>
      </c>
    </row>
    <row r="9" spans="1:10" ht="15">
      <c r="A9" s="25" t="s">
        <v>7</v>
      </c>
      <c r="B9" s="47" t="e">
        <f>'טופס הצעה'!#REF!*'טופס הצעה'!#REF!</f>
        <v>#REF!</v>
      </c>
      <c r="C9" s="48" t="e">
        <f>'טופס הצעה'!#REF!/'טופס הצעה'!#REF!</f>
        <v>#REF!</v>
      </c>
      <c r="D9" s="49" t="e">
        <f>#REF!</f>
        <v>#REF!</v>
      </c>
      <c r="E9" s="49" t="e">
        <f>#REF!</f>
        <v>#REF!</v>
      </c>
      <c r="F9" s="48" t="e">
        <f>#REF!/#REF!</f>
        <v>#REF!</v>
      </c>
      <c r="G9" s="49" t="e">
        <f>#REF!</f>
        <v>#REF!</v>
      </c>
      <c r="H9" s="49" t="e">
        <f t="shared" si="0"/>
        <v>#REF!</v>
      </c>
      <c r="I9" s="36" t="s">
        <v>27</v>
      </c>
      <c r="J9" s="27" t="e">
        <f t="shared" si="1"/>
        <v>#REF!</v>
      </c>
    </row>
    <row r="10" spans="1:10" ht="15">
      <c r="A10" s="25" t="s">
        <v>8</v>
      </c>
      <c r="B10" s="47" t="e">
        <f>'טופס הצעה'!#REF!*'טופס הצעה'!#REF!</f>
        <v>#REF!</v>
      </c>
      <c r="C10" s="48" t="e">
        <f>'טופס הצעה'!#REF!/'טופס הצעה'!#REF!</f>
        <v>#REF!</v>
      </c>
      <c r="D10" s="49" t="e">
        <f>#REF!</f>
        <v>#REF!</v>
      </c>
      <c r="E10" s="49" t="e">
        <f>#REF!</f>
        <v>#REF!</v>
      </c>
      <c r="F10" s="48" t="e">
        <f>#REF!/#REF!</f>
        <v>#REF!</v>
      </c>
      <c r="G10" s="49" t="e">
        <f>#REF!</f>
        <v>#REF!</v>
      </c>
      <c r="H10" s="49" t="e">
        <f t="shared" si="0"/>
        <v>#REF!</v>
      </c>
      <c r="I10" s="36" t="s">
        <v>27</v>
      </c>
      <c r="J10" s="27" t="e">
        <f t="shared" si="1"/>
        <v>#REF!</v>
      </c>
    </row>
    <row r="11" spans="1:10" ht="15">
      <c r="A11" s="25" t="s">
        <v>9</v>
      </c>
      <c r="B11" s="47" t="e">
        <f>'טופס הצעה'!#REF!*'טופס הצעה'!#REF!</f>
        <v>#REF!</v>
      </c>
      <c r="C11" s="48" t="e">
        <f>'טופס הצעה'!#REF!/'טופס הצעה'!#REF!</f>
        <v>#REF!</v>
      </c>
      <c r="D11" s="49" t="e">
        <f>#REF!</f>
        <v>#REF!</v>
      </c>
      <c r="E11" s="49" t="e">
        <f>#REF!</f>
        <v>#REF!</v>
      </c>
      <c r="F11" s="48" t="e">
        <f>#REF!/#REF!</f>
        <v>#REF!</v>
      </c>
      <c r="G11" s="49" t="e">
        <f>#REF!</f>
        <v>#REF!</v>
      </c>
      <c r="H11" s="49" t="e">
        <f t="shared" si="0"/>
        <v>#REF!</v>
      </c>
      <c r="I11" s="36" t="s">
        <v>27</v>
      </c>
      <c r="J11" s="27" t="e">
        <f t="shared" si="1"/>
        <v>#REF!</v>
      </c>
    </row>
    <row r="12" spans="1:10" ht="15">
      <c r="A12" s="25" t="s">
        <v>10</v>
      </c>
      <c r="B12" s="47" t="e">
        <f>'טופס הצעה'!#REF!*'טופס הצעה'!#REF!</f>
        <v>#REF!</v>
      </c>
      <c r="C12" s="48" t="e">
        <f>'טופס הצעה'!#REF!/'טופס הצעה'!#REF!</f>
        <v>#REF!</v>
      </c>
      <c r="D12" s="50" t="e">
        <f>#REF!</f>
        <v>#REF!</v>
      </c>
      <c r="E12" s="49" t="e">
        <f>#REF!</f>
        <v>#REF!</v>
      </c>
      <c r="F12" s="48" t="e">
        <f>#REF!/#REF!</f>
        <v>#REF!</v>
      </c>
      <c r="G12" s="49" t="e">
        <f>#REF!</f>
        <v>#REF!</v>
      </c>
      <c r="H12" s="49" t="e">
        <f t="shared" si="0"/>
        <v>#REF!</v>
      </c>
      <c r="I12" s="37" t="s">
        <v>26</v>
      </c>
      <c r="J12" s="27" t="e">
        <f t="shared" si="1"/>
        <v>#REF!</v>
      </c>
    </row>
    <row r="13" spans="1:10" ht="15">
      <c r="A13" s="25" t="s">
        <v>11</v>
      </c>
      <c r="B13" s="47" t="e">
        <f>'טופס הצעה'!#REF!*'טופס הצעה'!#REF!</f>
        <v>#REF!</v>
      </c>
      <c r="C13" s="48" t="e">
        <f>'טופס הצעה'!#REF!/'טופס הצעה'!#REF!</f>
        <v>#REF!</v>
      </c>
      <c r="D13" s="50" t="e">
        <f>#REF!</f>
        <v>#REF!</v>
      </c>
      <c r="E13" s="49" t="e">
        <f>#REF!</f>
        <v>#REF!</v>
      </c>
      <c r="F13" s="48" t="e">
        <f>#REF!/#REF!</f>
        <v>#REF!</v>
      </c>
      <c r="G13" s="49" t="e">
        <f>#REF!</f>
        <v>#REF!</v>
      </c>
      <c r="H13" s="49" t="e">
        <f t="shared" si="0"/>
        <v>#REF!</v>
      </c>
      <c r="I13" s="37" t="s">
        <v>26</v>
      </c>
      <c r="J13" s="27" t="e">
        <f t="shared" si="1"/>
        <v>#REF!</v>
      </c>
    </row>
    <row r="14" spans="1:10" ht="15">
      <c r="A14" s="25" t="s">
        <v>12</v>
      </c>
      <c r="B14" s="47" t="e">
        <f>'טופס הצעה'!#REF!*'טופס הצעה'!#REF!</f>
        <v>#REF!</v>
      </c>
      <c r="C14" s="48" t="e">
        <f>'טופס הצעה'!#REF!/'טופס הצעה'!#REF!</f>
        <v>#REF!</v>
      </c>
      <c r="D14" s="49" t="e">
        <f>#REF!</f>
        <v>#REF!</v>
      </c>
      <c r="E14" s="49" t="e">
        <f>#REF!</f>
        <v>#REF!</v>
      </c>
      <c r="F14" s="48" t="e">
        <f>#REF!/#REF!</f>
        <v>#REF!</v>
      </c>
      <c r="G14" s="49" t="e">
        <f>#REF!</f>
        <v>#REF!</v>
      </c>
      <c r="H14" s="49" t="e">
        <f t="shared" si="0"/>
        <v>#REF!</v>
      </c>
      <c r="I14" s="39" t="s">
        <v>25</v>
      </c>
      <c r="J14" s="27" t="e">
        <f t="shared" si="1"/>
        <v>#REF!</v>
      </c>
    </row>
    <row r="15" spans="1:10" ht="15">
      <c r="A15" s="22" t="s">
        <v>13</v>
      </c>
      <c r="B15" s="47" t="e">
        <f>'טופס הצעה'!#REF!*'טופס הצעה'!#REF!</f>
        <v>#REF!</v>
      </c>
      <c r="C15" s="48" t="e">
        <f>'טופס הצעה'!#REF!/'טופס הצעה'!#REF!</f>
        <v>#REF!</v>
      </c>
      <c r="D15" s="49" t="e">
        <f>#REF!</f>
        <v>#REF!</v>
      </c>
      <c r="E15" s="49" t="e">
        <f>#REF!</f>
        <v>#REF!</v>
      </c>
      <c r="F15" s="48" t="e">
        <f>#REF!/#REF!</f>
        <v>#REF!</v>
      </c>
      <c r="G15" s="49" t="e">
        <f>#REF!</f>
        <v>#REF!</v>
      </c>
      <c r="H15" s="49" t="e">
        <f t="shared" si="0"/>
        <v>#REF!</v>
      </c>
      <c r="I15" s="38" t="s">
        <v>23</v>
      </c>
      <c r="J15" s="24" t="e">
        <f t="shared" si="1"/>
        <v>#REF!</v>
      </c>
    </row>
    <row r="16" spans="1:10" ht="15">
      <c r="A16" s="22" t="s">
        <v>14</v>
      </c>
      <c r="B16" s="47" t="e">
        <f>'טופס הצעה'!#REF!*'טופס הצעה'!#REF!</f>
        <v>#REF!</v>
      </c>
      <c r="C16" s="48" t="e">
        <f>'טופס הצעה'!#REF!/'טופס הצעה'!#REF!</f>
        <v>#REF!</v>
      </c>
      <c r="D16" s="49" t="e">
        <f>#REF!</f>
        <v>#REF!</v>
      </c>
      <c r="E16" s="49" t="e">
        <f>#REF!</f>
        <v>#REF!</v>
      </c>
      <c r="F16" s="48" t="e">
        <f>#REF!/#REF!</f>
        <v>#REF!</v>
      </c>
      <c r="G16" s="49" t="e">
        <f>#REF!</f>
        <v>#REF!</v>
      </c>
      <c r="H16" s="49" t="e">
        <f t="shared" si="0"/>
        <v>#REF!</v>
      </c>
      <c r="I16" s="38" t="s">
        <v>23</v>
      </c>
      <c r="J16" s="24" t="e">
        <f t="shared" si="1"/>
        <v>#REF!</v>
      </c>
    </row>
    <row r="17" spans="1:10" ht="15">
      <c r="A17" s="22" t="s">
        <v>15</v>
      </c>
      <c r="B17" s="47" t="e">
        <f>'טופס הצעה'!#REF!*'טופס הצעה'!#REF!</f>
        <v>#REF!</v>
      </c>
      <c r="C17" s="48" t="e">
        <f>'טופס הצעה'!#REF!/'טופס הצעה'!#REF!</f>
        <v>#REF!</v>
      </c>
      <c r="D17" s="49" t="e">
        <f>#REF!</f>
        <v>#REF!</v>
      </c>
      <c r="E17" s="49" t="e">
        <f>#REF!</f>
        <v>#REF!</v>
      </c>
      <c r="F17" s="48" t="e">
        <f>#REF!/#REF!</f>
        <v>#REF!</v>
      </c>
      <c r="G17" s="49" t="e">
        <f>#REF!</f>
        <v>#REF!</v>
      </c>
      <c r="H17" s="49" t="e">
        <f t="shared" si="0"/>
        <v>#REF!</v>
      </c>
      <c r="I17" s="38" t="s">
        <v>23</v>
      </c>
      <c r="J17" s="24" t="e">
        <f t="shared" si="1"/>
        <v>#REF!</v>
      </c>
    </row>
    <row r="18" spans="1:10" ht="15">
      <c r="A18" s="22" t="s">
        <v>16</v>
      </c>
      <c r="B18" s="47" t="e">
        <f>'טופס הצעה'!#REF!*'טופס הצעה'!#REF!</f>
        <v>#REF!</v>
      </c>
      <c r="C18" s="48" t="e">
        <f>'טופס הצעה'!#REF!/'טופס הצעה'!#REF!</f>
        <v>#REF!</v>
      </c>
      <c r="D18" s="49" t="e">
        <f>#REF!</f>
        <v>#REF!</v>
      </c>
      <c r="E18" s="49" t="e">
        <f>#REF!</f>
        <v>#REF!</v>
      </c>
      <c r="F18" s="48" t="e">
        <f>#REF!/#REF!</f>
        <v>#REF!</v>
      </c>
      <c r="G18" s="49" t="e">
        <f>#REF!</f>
        <v>#REF!</v>
      </c>
      <c r="H18" s="49" t="e">
        <f t="shared" si="0"/>
        <v>#REF!</v>
      </c>
      <c r="I18" s="38" t="s">
        <v>23</v>
      </c>
      <c r="J18" s="24" t="e">
        <f t="shared" si="1"/>
        <v>#REF!</v>
      </c>
    </row>
    <row r="19" spans="1:10" ht="15">
      <c r="A19" s="22" t="s">
        <v>17</v>
      </c>
      <c r="B19" s="47" t="e">
        <f>'טופס הצעה'!#REF!*'טופס הצעה'!#REF!</f>
        <v>#REF!</v>
      </c>
      <c r="C19" s="48" t="e">
        <f>'טופס הצעה'!#REF!/'טופס הצעה'!#REF!</f>
        <v>#REF!</v>
      </c>
      <c r="D19" s="49" t="e">
        <f>#REF!</f>
        <v>#REF!</v>
      </c>
      <c r="E19" s="49" t="e">
        <f>#REF!</f>
        <v>#REF!</v>
      </c>
      <c r="F19" s="48" t="e">
        <f>#REF!/#REF!</f>
        <v>#REF!</v>
      </c>
      <c r="G19" s="49" t="e">
        <f>#REF!</f>
        <v>#REF!</v>
      </c>
      <c r="H19" s="49" t="e">
        <f t="shared" si="0"/>
        <v>#REF!</v>
      </c>
      <c r="I19" s="36" t="s">
        <v>27</v>
      </c>
      <c r="J19" s="24" t="e">
        <f t="shared" si="1"/>
        <v>#REF!</v>
      </c>
    </row>
    <row r="20" spans="1:10" ht="15">
      <c r="A20" s="22" t="s">
        <v>18</v>
      </c>
      <c r="B20" s="47" t="e">
        <f>'טופס הצעה'!#REF!*'טופס הצעה'!#REF!</f>
        <v>#REF!</v>
      </c>
      <c r="C20" s="48" t="e">
        <f>'טופס הצעה'!#REF!/'טופס הצעה'!#REF!</f>
        <v>#REF!</v>
      </c>
      <c r="D20" s="49" t="e">
        <f>#REF!</f>
        <v>#REF!</v>
      </c>
      <c r="E20" s="49" t="e">
        <f>#REF!</f>
        <v>#REF!</v>
      </c>
      <c r="F20" s="48" t="e">
        <f>#REF!/#REF!</f>
        <v>#REF!</v>
      </c>
      <c r="G20" s="49" t="e">
        <f>#REF!</f>
        <v>#REF!</v>
      </c>
      <c r="H20" s="49" t="e">
        <f t="shared" si="0"/>
        <v>#REF!</v>
      </c>
      <c r="I20" s="38" t="s">
        <v>23</v>
      </c>
      <c r="J20" s="24" t="e">
        <f t="shared" si="1"/>
        <v>#REF!</v>
      </c>
    </row>
    <row r="21" spans="1:10" ht="15">
      <c r="A21" s="25" t="s">
        <v>19</v>
      </c>
      <c r="B21" s="47" t="e">
        <f>'טופס הצעה'!#REF!*'טופס הצעה'!#REF!</f>
        <v>#REF!</v>
      </c>
      <c r="C21" s="48" t="e">
        <f>'טופס הצעה'!#REF!/'טופס הצעה'!#REF!</f>
        <v>#REF!</v>
      </c>
      <c r="D21" s="49" t="e">
        <f>#REF!</f>
        <v>#REF!</v>
      </c>
      <c r="E21" s="49" t="e">
        <f>#REF!</f>
        <v>#REF!</v>
      </c>
      <c r="F21" s="48" t="e">
        <f>#REF!/#REF!</f>
        <v>#REF!</v>
      </c>
      <c r="G21" s="49" t="e">
        <f>#REF!</f>
        <v>#REF!</v>
      </c>
      <c r="H21" s="49" t="e">
        <f t="shared" si="0"/>
        <v>#REF!</v>
      </c>
      <c r="I21" s="36" t="s">
        <v>27</v>
      </c>
      <c r="J21" s="27" t="e">
        <f t="shared" si="1"/>
        <v>#REF!</v>
      </c>
    </row>
    <row r="22" spans="1:10" ht="15">
      <c r="A22" s="25" t="s">
        <v>20</v>
      </c>
      <c r="B22" s="47" t="e">
        <f>'טופס הצעה'!#REF!*'טופס הצעה'!#REF!</f>
        <v>#REF!</v>
      </c>
      <c r="C22" s="48" t="e">
        <f>'טופס הצעה'!#REF!/'טופס הצעה'!#REF!</f>
        <v>#REF!</v>
      </c>
      <c r="D22" s="49" t="e">
        <f>#REF!</f>
        <v>#REF!</v>
      </c>
      <c r="E22" s="49" t="e">
        <f>#REF!</f>
        <v>#REF!</v>
      </c>
      <c r="F22" s="48" t="e">
        <f>#REF!/#REF!</f>
        <v>#REF!</v>
      </c>
      <c r="G22" s="49" t="e">
        <f>#REF!</f>
        <v>#REF!</v>
      </c>
      <c r="H22" s="49" t="e">
        <f t="shared" si="0"/>
        <v>#REF!</v>
      </c>
      <c r="I22" s="36" t="s">
        <v>27</v>
      </c>
      <c r="J22" s="27" t="e">
        <f t="shared" si="1"/>
        <v>#REF!</v>
      </c>
    </row>
    <row r="23" spans="1:10" ht="15">
      <c r="A23" s="22" t="s">
        <v>21</v>
      </c>
      <c r="B23" s="47" t="e">
        <f>'טופס הצעה'!#REF!*'טופס הצעה'!#REF!</f>
        <v>#REF!</v>
      </c>
      <c r="C23" s="48" t="e">
        <f>'טופס הצעה'!#REF!/'טופס הצעה'!#REF!</f>
        <v>#REF!</v>
      </c>
      <c r="D23" s="49" t="e">
        <f>#REF!</f>
        <v>#REF!</v>
      </c>
      <c r="E23" s="49" t="e">
        <f>#REF!</f>
        <v>#REF!</v>
      </c>
      <c r="F23" s="48" t="e">
        <f>#REF!/#REF!</f>
        <v>#REF!</v>
      </c>
      <c r="G23" s="49" t="e">
        <f>#REF!</f>
        <v>#REF!</v>
      </c>
      <c r="H23" s="49" t="e">
        <f t="shared" si="0"/>
        <v>#REF!</v>
      </c>
      <c r="I23" s="37" t="s">
        <v>26</v>
      </c>
      <c r="J23" s="24" t="e">
        <f t="shared" si="1"/>
        <v>#REF!</v>
      </c>
    </row>
    <row r="24" spans="1:10" ht="15">
      <c r="A24" s="22" t="s">
        <v>22</v>
      </c>
      <c r="B24" s="47" t="e">
        <f>'טופס הצעה'!#REF!*'טופס הצעה'!#REF!</f>
        <v>#REF!</v>
      </c>
      <c r="C24" s="48" t="e">
        <f>'טופס הצעה'!#REF!/'טופס הצעה'!#REF!</f>
        <v>#REF!</v>
      </c>
      <c r="D24" s="49" t="e">
        <f>#REF!</f>
        <v>#REF!</v>
      </c>
      <c r="E24" s="49" t="e">
        <f>#REF!</f>
        <v>#REF!</v>
      </c>
      <c r="F24" s="48" t="e">
        <f>#REF!/#REF!</f>
        <v>#REF!</v>
      </c>
      <c r="G24" s="49" t="e">
        <f>#REF!</f>
        <v>#REF!</v>
      </c>
      <c r="H24" s="49" t="e">
        <f t="shared" si="0"/>
        <v>#REF!</v>
      </c>
      <c r="I24" s="36" t="s">
        <v>27</v>
      </c>
      <c r="J24" s="24" t="e">
        <f t="shared" si="1"/>
        <v>#REF!</v>
      </c>
    </row>
    <row r="26" spans="1:10" ht="23.25">
      <c r="A26" s="64" t="s">
        <v>38</v>
      </c>
      <c r="B26" s="64"/>
      <c r="C26" s="64"/>
      <c r="D26" s="64"/>
      <c r="E26" s="64"/>
      <c r="F26" s="64"/>
      <c r="G26" s="64"/>
      <c r="H26" s="64"/>
      <c r="I26" s="64"/>
      <c r="J26" s="41"/>
    </row>
    <row r="27" spans="1:9" ht="75">
      <c r="A27" s="2" t="s">
        <v>0</v>
      </c>
      <c r="B27" s="6" t="s">
        <v>29</v>
      </c>
      <c r="C27" s="6" t="s">
        <v>23</v>
      </c>
      <c r="D27" s="6" t="s">
        <v>27</v>
      </c>
      <c r="E27" s="6" t="s">
        <v>44</v>
      </c>
      <c r="F27" s="6" t="s">
        <v>26</v>
      </c>
      <c r="G27" s="6" t="s">
        <v>36</v>
      </c>
      <c r="H27" s="6" t="s">
        <v>34</v>
      </c>
      <c r="I27" s="6" t="s">
        <v>35</v>
      </c>
    </row>
    <row r="28" spans="1:10" ht="14.25">
      <c r="A28" s="4" t="s">
        <v>1</v>
      </c>
      <c r="B28" s="3" t="e">
        <f aca="true" t="shared" si="2" ref="B28:B49">B3</f>
        <v>#REF!</v>
      </c>
      <c r="C28" s="16" t="e">
        <f>#REF!/#REF!</f>
        <v>#REF!</v>
      </c>
      <c r="D28" s="16" t="e">
        <f>#REF!/#REF!</f>
        <v>#REF!</v>
      </c>
      <c r="E28" s="40" t="e">
        <f>#REF!/#REF!</f>
        <v>#REF!</v>
      </c>
      <c r="F28" s="16" t="e">
        <f>#REF!/#REF!</f>
        <v>#REF!</v>
      </c>
      <c r="G28" s="5" t="e">
        <f aca="true" t="shared" si="3" ref="G28:G49">MIN(C28:F28)</f>
        <v>#REF!</v>
      </c>
      <c r="H28" s="36" t="s">
        <v>27</v>
      </c>
      <c r="I28" s="17" t="e">
        <f aca="true" t="shared" si="4" ref="I28:I49">G28*B28</f>
        <v>#REF!</v>
      </c>
      <c r="J28" s="29"/>
    </row>
    <row r="29" spans="1:10" ht="14.25">
      <c r="A29" s="4" t="s">
        <v>2</v>
      </c>
      <c r="B29" s="3" t="e">
        <f t="shared" si="2"/>
        <v>#REF!</v>
      </c>
      <c r="C29" s="16" t="e">
        <f>#REF!/#REF!</f>
        <v>#REF!</v>
      </c>
      <c r="D29" s="16" t="e">
        <f>#REF!/#REF!</f>
        <v>#REF!</v>
      </c>
      <c r="E29" s="40" t="e">
        <f>#REF!/#REF!</f>
        <v>#REF!</v>
      </c>
      <c r="F29" s="30" t="e">
        <f>#REF!/#REF!</f>
        <v>#REF!</v>
      </c>
      <c r="G29" s="5" t="e">
        <f t="shared" si="3"/>
        <v>#REF!</v>
      </c>
      <c r="H29" s="36" t="s">
        <v>27</v>
      </c>
      <c r="I29" s="17" t="e">
        <f t="shared" si="4"/>
        <v>#REF!</v>
      </c>
      <c r="J29" s="29"/>
    </row>
    <row r="30" spans="1:10" ht="14.25">
      <c r="A30" s="4" t="s">
        <v>3</v>
      </c>
      <c r="B30" s="3" t="e">
        <f t="shared" si="2"/>
        <v>#REF!</v>
      </c>
      <c r="C30" s="16" t="e">
        <f>#REF!/#REF!</f>
        <v>#REF!</v>
      </c>
      <c r="D30" s="16" t="e">
        <f>#REF!/#REF!</f>
        <v>#REF!</v>
      </c>
      <c r="E30" s="40" t="e">
        <f>#REF!/#REF!</f>
        <v>#REF!</v>
      </c>
      <c r="F30" s="30" t="e">
        <f>#REF!/#REF!</f>
        <v>#REF!</v>
      </c>
      <c r="G30" s="5" t="e">
        <f t="shared" si="3"/>
        <v>#REF!</v>
      </c>
      <c r="H30" s="36" t="s">
        <v>27</v>
      </c>
      <c r="I30" s="17" t="e">
        <f t="shared" si="4"/>
        <v>#REF!</v>
      </c>
      <c r="J30" s="29"/>
    </row>
    <row r="31" spans="1:10" ht="14.25">
      <c r="A31" s="4" t="s">
        <v>4</v>
      </c>
      <c r="B31" s="3" t="e">
        <f t="shared" si="2"/>
        <v>#REF!</v>
      </c>
      <c r="C31" s="16" t="e">
        <f>#REF!/#REF!</f>
        <v>#REF!</v>
      </c>
      <c r="D31" s="16"/>
      <c r="E31" s="40" t="e">
        <f>#REF!/#REF!</f>
        <v>#REF!</v>
      </c>
      <c r="F31" s="30" t="e">
        <f>#REF!/#REF!</f>
        <v>#REF!</v>
      </c>
      <c r="G31" s="5" t="e">
        <f t="shared" si="3"/>
        <v>#REF!</v>
      </c>
      <c r="H31" s="37" t="s">
        <v>26</v>
      </c>
      <c r="I31" s="17" t="e">
        <f t="shared" si="4"/>
        <v>#REF!</v>
      </c>
      <c r="J31" s="29"/>
    </row>
    <row r="32" spans="1:10" ht="14.25">
      <c r="A32" s="4" t="s">
        <v>5</v>
      </c>
      <c r="B32" s="3" t="e">
        <f t="shared" si="2"/>
        <v>#REF!</v>
      </c>
      <c r="C32" s="16" t="e">
        <f>#REF!/#REF!</f>
        <v>#REF!</v>
      </c>
      <c r="D32" s="16" t="e">
        <f>#REF!/#REF!</f>
        <v>#REF!</v>
      </c>
      <c r="E32" s="40" t="e">
        <f>#REF!/#REF!</f>
        <v>#REF!</v>
      </c>
      <c r="F32" s="30" t="e">
        <f>#REF!/#REF!</f>
        <v>#REF!</v>
      </c>
      <c r="G32" s="5" t="e">
        <f t="shared" si="3"/>
        <v>#REF!</v>
      </c>
      <c r="H32" s="37" t="s">
        <v>26</v>
      </c>
      <c r="I32" s="17" t="e">
        <f t="shared" si="4"/>
        <v>#REF!</v>
      </c>
      <c r="J32" s="29"/>
    </row>
    <row r="33" spans="1:10" ht="14.25">
      <c r="A33" s="4" t="s">
        <v>6</v>
      </c>
      <c r="B33" s="3" t="e">
        <f t="shared" si="2"/>
        <v>#REF!</v>
      </c>
      <c r="C33" s="16" t="e">
        <f>#REF!/#REF!</f>
        <v>#REF!</v>
      </c>
      <c r="D33" s="16" t="e">
        <f>#REF!/#REF!</f>
        <v>#REF!</v>
      </c>
      <c r="E33" s="40" t="e">
        <f>#REF!/#REF!</f>
        <v>#REF!</v>
      </c>
      <c r="F33" s="30" t="e">
        <f>#REF!/#REF!</f>
        <v>#REF!</v>
      </c>
      <c r="G33" s="5" t="e">
        <f t="shared" si="3"/>
        <v>#REF!</v>
      </c>
      <c r="H33" s="36" t="s">
        <v>27</v>
      </c>
      <c r="I33" s="17" t="e">
        <f t="shared" si="4"/>
        <v>#REF!</v>
      </c>
      <c r="J33" s="29"/>
    </row>
    <row r="34" spans="1:10" ht="14.25">
      <c r="A34" s="4" t="s">
        <v>7</v>
      </c>
      <c r="B34" s="3" t="e">
        <f t="shared" si="2"/>
        <v>#REF!</v>
      </c>
      <c r="C34" s="16" t="e">
        <f>#REF!/#REF!</f>
        <v>#REF!</v>
      </c>
      <c r="D34" s="16" t="e">
        <f>#REF!/#REF!</f>
        <v>#REF!</v>
      </c>
      <c r="E34" s="40" t="e">
        <f>#REF!/#REF!</f>
        <v>#REF!</v>
      </c>
      <c r="F34" s="30" t="e">
        <f>#REF!/#REF!</f>
        <v>#REF!</v>
      </c>
      <c r="G34" s="5" t="e">
        <f t="shared" si="3"/>
        <v>#REF!</v>
      </c>
      <c r="H34" s="36" t="s">
        <v>27</v>
      </c>
      <c r="I34" s="17" t="e">
        <f t="shared" si="4"/>
        <v>#REF!</v>
      </c>
      <c r="J34" s="29"/>
    </row>
    <row r="35" spans="1:10" ht="14.25">
      <c r="A35" s="4" t="s">
        <v>8</v>
      </c>
      <c r="B35" s="3" t="e">
        <f t="shared" si="2"/>
        <v>#REF!</v>
      </c>
      <c r="C35" s="16" t="e">
        <f>#REF!/#REF!</f>
        <v>#REF!</v>
      </c>
      <c r="D35" s="16" t="e">
        <f>#REF!/#REF!</f>
        <v>#REF!</v>
      </c>
      <c r="E35" s="40" t="e">
        <f>#REF!/#REF!</f>
        <v>#REF!</v>
      </c>
      <c r="F35" s="30" t="e">
        <f>#REF!/#REF!</f>
        <v>#REF!</v>
      </c>
      <c r="G35" s="5" t="e">
        <f t="shared" si="3"/>
        <v>#REF!</v>
      </c>
      <c r="H35" s="36" t="s">
        <v>27</v>
      </c>
      <c r="I35" s="17" t="e">
        <f t="shared" si="4"/>
        <v>#REF!</v>
      </c>
      <c r="J35" s="29"/>
    </row>
    <row r="36" spans="1:10" ht="14.25">
      <c r="A36" s="4" t="s">
        <v>9</v>
      </c>
      <c r="B36" s="3" t="e">
        <f t="shared" si="2"/>
        <v>#REF!</v>
      </c>
      <c r="C36" s="16" t="e">
        <f>#REF!/#REF!</f>
        <v>#REF!</v>
      </c>
      <c r="D36" s="16" t="e">
        <f>#REF!/#REF!</f>
        <v>#REF!</v>
      </c>
      <c r="E36" s="40" t="e">
        <f>#REF!/#REF!</f>
        <v>#REF!</v>
      </c>
      <c r="F36" s="30" t="e">
        <f>#REF!/#REF!</f>
        <v>#REF!</v>
      </c>
      <c r="G36" s="5" t="e">
        <f t="shared" si="3"/>
        <v>#REF!</v>
      </c>
      <c r="H36" s="36" t="s">
        <v>27</v>
      </c>
      <c r="I36" s="17" t="e">
        <f t="shared" si="4"/>
        <v>#REF!</v>
      </c>
      <c r="J36" s="29"/>
    </row>
    <row r="37" spans="1:10" ht="14.25">
      <c r="A37" s="4" t="s">
        <v>10</v>
      </c>
      <c r="B37" s="3" t="e">
        <f t="shared" si="2"/>
        <v>#REF!</v>
      </c>
      <c r="C37" s="16" t="e">
        <f>#REF!/#REF!</f>
        <v>#REF!</v>
      </c>
      <c r="D37" s="16" t="e">
        <f>#REF!/#REF!</f>
        <v>#REF!</v>
      </c>
      <c r="E37" s="40" t="e">
        <f>#REF!/#REF!</f>
        <v>#REF!</v>
      </c>
      <c r="F37" s="30" t="e">
        <f>#REF!/#REF!</f>
        <v>#REF!</v>
      </c>
      <c r="G37" s="5" t="e">
        <f t="shared" si="3"/>
        <v>#REF!</v>
      </c>
      <c r="H37" s="37" t="s">
        <v>26</v>
      </c>
      <c r="I37" s="17" t="e">
        <f t="shared" si="4"/>
        <v>#REF!</v>
      </c>
      <c r="J37" s="29"/>
    </row>
    <row r="38" spans="1:10" ht="14.25">
      <c r="A38" s="4" t="s">
        <v>11</v>
      </c>
      <c r="B38" s="3" t="e">
        <f t="shared" si="2"/>
        <v>#REF!</v>
      </c>
      <c r="C38" s="16" t="e">
        <f>#REF!/#REF!</f>
        <v>#REF!</v>
      </c>
      <c r="D38" s="16" t="e">
        <f>#REF!/#REF!</f>
        <v>#REF!</v>
      </c>
      <c r="E38" s="40" t="e">
        <f>#REF!/#REF!</f>
        <v>#REF!</v>
      </c>
      <c r="F38" s="30" t="e">
        <f>#REF!/#REF!</f>
        <v>#REF!</v>
      </c>
      <c r="G38" s="5" t="e">
        <f t="shared" si="3"/>
        <v>#REF!</v>
      </c>
      <c r="H38" s="37" t="s">
        <v>26</v>
      </c>
      <c r="I38" s="17" t="e">
        <f t="shared" si="4"/>
        <v>#REF!</v>
      </c>
      <c r="J38" s="29"/>
    </row>
    <row r="39" spans="1:10" ht="14.25">
      <c r="A39" s="4" t="s">
        <v>12</v>
      </c>
      <c r="B39" s="3" t="e">
        <f t="shared" si="2"/>
        <v>#REF!</v>
      </c>
      <c r="C39" s="16" t="e">
        <f>#REF!/#REF!</f>
        <v>#REF!</v>
      </c>
      <c r="D39" s="16" t="e">
        <f>#REF!/#REF!</f>
        <v>#REF!</v>
      </c>
      <c r="E39" s="40" t="e">
        <f>#REF!/#REF!</f>
        <v>#REF!</v>
      </c>
      <c r="F39" s="30" t="e">
        <f>#REF!/#REF!</f>
        <v>#REF!</v>
      </c>
      <c r="G39" s="5" t="e">
        <f t="shared" si="3"/>
        <v>#REF!</v>
      </c>
      <c r="H39" s="37" t="s">
        <v>26</v>
      </c>
      <c r="I39" s="17" t="e">
        <f t="shared" si="4"/>
        <v>#REF!</v>
      </c>
      <c r="J39" s="29"/>
    </row>
    <row r="40" spans="1:10" ht="14.25">
      <c r="A40" s="4" t="s">
        <v>13</v>
      </c>
      <c r="B40" s="3" t="e">
        <f t="shared" si="2"/>
        <v>#REF!</v>
      </c>
      <c r="C40" s="16" t="e">
        <f>#REF!/#REF!</f>
        <v>#REF!</v>
      </c>
      <c r="D40" s="16" t="e">
        <f>#REF!/#REF!</f>
        <v>#REF!</v>
      </c>
      <c r="E40" s="40" t="e">
        <f>#REF!/#REF!</f>
        <v>#REF!</v>
      </c>
      <c r="F40" s="30" t="e">
        <f>#REF!/#REF!</f>
        <v>#REF!</v>
      </c>
      <c r="G40" s="5" t="e">
        <f t="shared" si="3"/>
        <v>#REF!</v>
      </c>
      <c r="H40" s="37" t="s">
        <v>26</v>
      </c>
      <c r="I40" s="17" t="e">
        <f t="shared" si="4"/>
        <v>#REF!</v>
      </c>
      <c r="J40" s="29"/>
    </row>
    <row r="41" spans="1:10" ht="14.25">
      <c r="A41" s="4" t="s">
        <v>14</v>
      </c>
      <c r="B41" s="3" t="e">
        <f t="shared" si="2"/>
        <v>#REF!</v>
      </c>
      <c r="C41" s="16" t="e">
        <f>#REF!/#REF!</f>
        <v>#REF!</v>
      </c>
      <c r="D41" s="16" t="e">
        <f>#REF!/#REF!</f>
        <v>#REF!</v>
      </c>
      <c r="E41" s="40" t="e">
        <f>#REF!/#REF!</f>
        <v>#REF!</v>
      </c>
      <c r="F41" s="30" t="e">
        <f>#REF!/#REF!</f>
        <v>#REF!</v>
      </c>
      <c r="G41" s="5" t="e">
        <f t="shared" si="3"/>
        <v>#REF!</v>
      </c>
      <c r="H41" s="38" t="s">
        <v>23</v>
      </c>
      <c r="I41" s="17" t="e">
        <f t="shared" si="4"/>
        <v>#REF!</v>
      </c>
      <c r="J41" s="29"/>
    </row>
    <row r="42" spans="1:10" ht="14.25">
      <c r="A42" s="4" t="s">
        <v>15</v>
      </c>
      <c r="B42" s="3" t="e">
        <f t="shared" si="2"/>
        <v>#REF!</v>
      </c>
      <c r="C42" s="16" t="e">
        <f>#REF!/#REF!</f>
        <v>#REF!</v>
      </c>
      <c r="D42" s="16" t="e">
        <f>#REF!/#REF!</f>
        <v>#REF!</v>
      </c>
      <c r="E42" s="40" t="e">
        <f>#REF!/#REF!</f>
        <v>#REF!</v>
      </c>
      <c r="F42" s="30" t="e">
        <f>#REF!/#REF!</f>
        <v>#REF!</v>
      </c>
      <c r="G42" s="5" t="e">
        <f t="shared" si="3"/>
        <v>#REF!</v>
      </c>
      <c r="H42" s="38" t="s">
        <v>23</v>
      </c>
      <c r="I42" s="17" t="e">
        <f t="shared" si="4"/>
        <v>#REF!</v>
      </c>
      <c r="J42" s="29"/>
    </row>
    <row r="43" spans="1:10" ht="14.25">
      <c r="A43" s="4" t="s">
        <v>16</v>
      </c>
      <c r="B43" s="3" t="e">
        <f t="shared" si="2"/>
        <v>#REF!</v>
      </c>
      <c r="C43" s="16" t="e">
        <f>#REF!/#REF!</f>
        <v>#REF!</v>
      </c>
      <c r="D43" s="16" t="e">
        <f>#REF!/#REF!</f>
        <v>#REF!</v>
      </c>
      <c r="E43" s="40" t="e">
        <f>#REF!/#REF!</f>
        <v>#REF!</v>
      </c>
      <c r="F43" s="30" t="e">
        <f>#REF!/#REF!</f>
        <v>#REF!</v>
      </c>
      <c r="G43" s="5" t="e">
        <f t="shared" si="3"/>
        <v>#REF!</v>
      </c>
      <c r="H43" s="38" t="s">
        <v>23</v>
      </c>
      <c r="I43" s="17" t="e">
        <f t="shared" si="4"/>
        <v>#REF!</v>
      </c>
      <c r="J43" s="29"/>
    </row>
    <row r="44" spans="1:10" ht="14.25">
      <c r="A44" s="4" t="s">
        <v>17</v>
      </c>
      <c r="B44" s="3" t="e">
        <f t="shared" si="2"/>
        <v>#REF!</v>
      </c>
      <c r="C44" s="16" t="e">
        <f>#REF!/#REF!</f>
        <v>#REF!</v>
      </c>
      <c r="D44" s="16" t="e">
        <f>#REF!/#REF!</f>
        <v>#REF!</v>
      </c>
      <c r="E44" s="40" t="e">
        <f>#REF!/#REF!</f>
        <v>#REF!</v>
      </c>
      <c r="F44" s="30" t="e">
        <f>#REF!/#REF!</f>
        <v>#REF!</v>
      </c>
      <c r="G44" s="5" t="e">
        <f t="shared" si="3"/>
        <v>#REF!</v>
      </c>
      <c r="H44" s="36" t="s">
        <v>27</v>
      </c>
      <c r="I44" s="17" t="e">
        <f t="shared" si="4"/>
        <v>#REF!</v>
      </c>
      <c r="J44" s="29"/>
    </row>
    <row r="45" spans="1:10" ht="14.25">
      <c r="A45" s="4" t="s">
        <v>18</v>
      </c>
      <c r="B45" s="3" t="e">
        <f t="shared" si="2"/>
        <v>#REF!</v>
      </c>
      <c r="C45" s="16" t="e">
        <f>#REF!/#REF!</f>
        <v>#REF!</v>
      </c>
      <c r="D45" s="16" t="e">
        <f>#REF!/#REF!</f>
        <v>#REF!</v>
      </c>
      <c r="E45" s="40" t="e">
        <f>#REF!/#REF!</f>
        <v>#REF!</v>
      </c>
      <c r="F45" s="30" t="e">
        <f>#REF!/#REF!</f>
        <v>#REF!</v>
      </c>
      <c r="G45" s="5" t="e">
        <f t="shared" si="3"/>
        <v>#REF!</v>
      </c>
      <c r="H45" s="38" t="s">
        <v>23</v>
      </c>
      <c r="I45" s="17" t="e">
        <f t="shared" si="4"/>
        <v>#REF!</v>
      </c>
      <c r="J45" s="29"/>
    </row>
    <row r="46" spans="1:10" ht="14.25">
      <c r="A46" s="4" t="s">
        <v>19</v>
      </c>
      <c r="B46" s="3" t="e">
        <f t="shared" si="2"/>
        <v>#REF!</v>
      </c>
      <c r="C46" s="16" t="e">
        <f>#REF!/#REF!</f>
        <v>#REF!</v>
      </c>
      <c r="D46" s="16" t="e">
        <f>#REF!/#REF!</f>
        <v>#REF!</v>
      </c>
      <c r="E46" s="40" t="e">
        <f>#REF!/#REF!</f>
        <v>#REF!</v>
      </c>
      <c r="F46" s="30" t="e">
        <f>#REF!/#REF!</f>
        <v>#REF!</v>
      </c>
      <c r="G46" s="5" t="e">
        <f t="shared" si="3"/>
        <v>#REF!</v>
      </c>
      <c r="H46" s="38" t="s">
        <v>23</v>
      </c>
      <c r="I46" s="17" t="e">
        <f t="shared" si="4"/>
        <v>#REF!</v>
      </c>
      <c r="J46" s="29"/>
    </row>
    <row r="47" spans="1:10" ht="14.25">
      <c r="A47" s="4" t="s">
        <v>20</v>
      </c>
      <c r="B47" s="3" t="e">
        <f t="shared" si="2"/>
        <v>#REF!</v>
      </c>
      <c r="C47" s="16" t="e">
        <f>#REF!/#REF!</f>
        <v>#REF!</v>
      </c>
      <c r="D47" s="16" t="e">
        <f>#REF!/#REF!</f>
        <v>#REF!</v>
      </c>
      <c r="E47" s="40" t="e">
        <f>#REF!/#REF!</f>
        <v>#REF!</v>
      </c>
      <c r="F47" s="30" t="e">
        <f>#REF!/#REF!</f>
        <v>#REF!</v>
      </c>
      <c r="G47" s="5" t="e">
        <f t="shared" si="3"/>
        <v>#REF!</v>
      </c>
      <c r="H47" s="36" t="s">
        <v>27</v>
      </c>
      <c r="I47" s="17" t="e">
        <f t="shared" si="4"/>
        <v>#REF!</v>
      </c>
      <c r="J47" s="29"/>
    </row>
    <row r="48" spans="1:10" ht="14.25">
      <c r="A48" s="4" t="s">
        <v>21</v>
      </c>
      <c r="B48" s="3" t="e">
        <f t="shared" si="2"/>
        <v>#REF!</v>
      </c>
      <c r="C48" s="16" t="e">
        <f>#REF!/#REF!</f>
        <v>#REF!</v>
      </c>
      <c r="D48" s="30" t="e">
        <f>#REF!/#REF!</f>
        <v>#REF!</v>
      </c>
      <c r="E48" s="40" t="e">
        <f>#REF!/#REF!</f>
        <v>#REF!</v>
      </c>
      <c r="F48" s="30" t="e">
        <f>#REF!/#REF!</f>
        <v>#REF!</v>
      </c>
      <c r="G48" s="5" t="e">
        <f t="shared" si="3"/>
        <v>#REF!</v>
      </c>
      <c r="H48" s="37" t="s">
        <v>26</v>
      </c>
      <c r="I48" s="17" t="e">
        <f t="shared" si="4"/>
        <v>#REF!</v>
      </c>
      <c r="J48" s="29"/>
    </row>
    <row r="49" spans="1:10" ht="14.25">
      <c r="A49" s="4" t="s">
        <v>22</v>
      </c>
      <c r="B49" s="3" t="e">
        <f t="shared" si="2"/>
        <v>#REF!</v>
      </c>
      <c r="C49" s="16" t="e">
        <f>#REF!/#REF!</f>
        <v>#REF!</v>
      </c>
      <c r="D49" s="30" t="e">
        <f>#REF!/#REF!</f>
        <v>#REF!</v>
      </c>
      <c r="E49" s="40" t="e">
        <f>#REF!/#REF!</f>
        <v>#REF!</v>
      </c>
      <c r="F49" s="30" t="e">
        <f>#REF!/#REF!</f>
        <v>#REF!</v>
      </c>
      <c r="G49" s="5" t="e">
        <f t="shared" si="3"/>
        <v>#REF!</v>
      </c>
      <c r="H49" s="38" t="s">
        <v>23</v>
      </c>
      <c r="I49" s="17" t="e">
        <f t="shared" si="4"/>
        <v>#REF!</v>
      </c>
      <c r="J49" s="29"/>
    </row>
    <row r="51" ht="18">
      <c r="H51" s="18"/>
    </row>
    <row r="52" spans="1:5" ht="18">
      <c r="A52" s="60" t="s">
        <v>39</v>
      </c>
      <c r="B52" s="60"/>
      <c r="C52" s="60"/>
      <c r="D52" s="60"/>
      <c r="E52" s="60"/>
    </row>
    <row r="53" spans="1:8" ht="42.75" customHeight="1">
      <c r="A53" s="12"/>
      <c r="B53" s="6" t="s">
        <v>23</v>
      </c>
      <c r="C53" s="6" t="s">
        <v>27</v>
      </c>
      <c r="D53" s="6" t="s">
        <v>44</v>
      </c>
      <c r="E53" s="6" t="s">
        <v>26</v>
      </c>
      <c r="H53" s="15"/>
    </row>
    <row r="54" spans="1:6" ht="22.5" customHeight="1">
      <c r="A54" s="11" t="s">
        <v>30</v>
      </c>
      <c r="B54" s="12">
        <f>COUNTA(D3:D24)</f>
        <v>22</v>
      </c>
      <c r="C54" s="12">
        <f>COUNTA(E3:E24)</f>
        <v>21</v>
      </c>
      <c r="D54" s="12">
        <f>COUNTA(F3:F24)</f>
        <v>22</v>
      </c>
      <c r="E54" s="12">
        <f>COUNTA(G3:G24)</f>
        <v>22</v>
      </c>
      <c r="F54" s="35"/>
    </row>
    <row r="55" spans="1:5" ht="22.5" customHeight="1">
      <c r="A55" s="7" t="s">
        <v>31</v>
      </c>
      <c r="B55" s="8">
        <f>COUNTIF($I$3:$I$24,B53)</f>
        <v>5</v>
      </c>
      <c r="C55" s="9">
        <f>COUNTIF($I$3:$I$24,C53)</f>
        <v>11</v>
      </c>
      <c r="D55" s="12">
        <f>COUNTIF($I$3:$I$24,D53)</f>
        <v>0</v>
      </c>
      <c r="E55" s="9">
        <f>COUNTIF($I$3:$I$24,E53)</f>
        <v>5</v>
      </c>
    </row>
    <row r="56" spans="1:6" ht="22.5" customHeight="1">
      <c r="A56" s="7" t="s">
        <v>32</v>
      </c>
      <c r="B56" s="14" t="e">
        <f>DSUM($A$2:$J$24,$J$2,A72:A73)</f>
        <v>#REF!</v>
      </c>
      <c r="C56" s="14" t="e">
        <f>DSUM($A$2:$J$24,$J$2,B72:B73)</f>
        <v>#REF!</v>
      </c>
      <c r="D56" s="32" t="e">
        <f>DSUM($A$2:$J$24,$J$2,E72:E73)</f>
        <v>#REF!</v>
      </c>
      <c r="E56" s="32" t="e">
        <f>DSUM($A$2:$J$24,$J$2,E72:E73)</f>
        <v>#REF!</v>
      </c>
      <c r="F56" s="13"/>
    </row>
    <row r="58" spans="1:6" ht="18">
      <c r="A58" s="60" t="s">
        <v>40</v>
      </c>
      <c r="B58" s="60"/>
      <c r="C58" s="60"/>
      <c r="D58" s="60"/>
      <c r="E58" s="60"/>
      <c r="F58" s="18"/>
    </row>
    <row r="59" spans="1:5" ht="30">
      <c r="A59" s="12"/>
      <c r="B59" s="6" t="s">
        <v>23</v>
      </c>
      <c r="C59" s="6" t="s">
        <v>27</v>
      </c>
      <c r="D59" s="6" t="s">
        <v>44</v>
      </c>
      <c r="E59" s="6" t="s">
        <v>26</v>
      </c>
    </row>
    <row r="60" spans="1:5" ht="27" customHeight="1">
      <c r="A60" s="11" t="s">
        <v>30</v>
      </c>
      <c r="B60" s="12">
        <f>COUNTA(C28:C49)</f>
        <v>22</v>
      </c>
      <c r="C60" s="12">
        <f>COUNTA(D28:D49)</f>
        <v>21</v>
      </c>
      <c r="D60" s="12">
        <f>COUNTA(#REF!)</f>
        <v>1</v>
      </c>
      <c r="E60" s="12">
        <f>COUNTA(F28:F49)</f>
        <v>22</v>
      </c>
    </row>
    <row r="61" spans="1:5" ht="24.75" customHeight="1">
      <c r="A61" s="11" t="s">
        <v>31</v>
      </c>
      <c r="B61" s="12">
        <f>COUNTIF($H$28:$H$49,B59)</f>
        <v>6</v>
      </c>
      <c r="C61" s="12">
        <f>COUNTIF($H$28:$H$49,C59)</f>
        <v>9</v>
      </c>
      <c r="D61" s="12">
        <f>COUNTIF($H$28:$H$49,D59)</f>
        <v>0</v>
      </c>
      <c r="E61" s="12">
        <f>COUNTIF($H$28:$H$49,E59)</f>
        <v>7</v>
      </c>
    </row>
    <row r="62" spans="1:5" ht="23.25" customHeight="1">
      <c r="A62" s="11" t="s">
        <v>32</v>
      </c>
      <c r="B62" s="14" t="e">
        <f>DSUM(A27:I49,$I$27,A72:A73)</f>
        <v>#REF!</v>
      </c>
      <c r="C62" s="14" t="e">
        <f>DSUM(B27:J49,$I$27,B72:B73)</f>
        <v>#REF!</v>
      </c>
      <c r="D62" s="14">
        <f>DSUM(D27:J49,$I$27,D72:D73)</f>
        <v>0</v>
      </c>
      <c r="E62" s="14" t="e">
        <f>DSUM(E27:J49,$I$27,E72:E73)</f>
        <v>#REF!</v>
      </c>
    </row>
    <row r="63" spans="2:6" ht="18">
      <c r="B63" s="18"/>
      <c r="C63" s="18"/>
      <c r="D63" s="18"/>
      <c r="E63" s="18"/>
      <c r="F63" s="18"/>
    </row>
    <row r="64" spans="1:6" ht="18">
      <c r="A64" s="60" t="s">
        <v>43</v>
      </c>
      <c r="B64" s="60"/>
      <c r="C64" s="60"/>
      <c r="D64" s="60"/>
      <c r="E64" s="60"/>
      <c r="F64" s="18"/>
    </row>
    <row r="65" spans="1:5" ht="30">
      <c r="A65" s="12"/>
      <c r="B65" s="6" t="s">
        <v>23</v>
      </c>
      <c r="C65" s="6" t="s">
        <v>27</v>
      </c>
      <c r="D65" s="6" t="s">
        <v>44</v>
      </c>
      <c r="E65" s="6" t="s">
        <v>26</v>
      </c>
    </row>
    <row r="66" spans="1:5" ht="21.75" customHeight="1">
      <c r="A66" s="11" t="s">
        <v>30</v>
      </c>
      <c r="B66" s="12">
        <f>B60</f>
        <v>22</v>
      </c>
      <c r="C66" s="12">
        <f>C60</f>
        <v>21</v>
      </c>
      <c r="D66" s="12">
        <f>D60</f>
        <v>1</v>
      </c>
      <c r="E66" s="12">
        <f>E60</f>
        <v>22</v>
      </c>
    </row>
    <row r="67" spans="1:5" ht="24" customHeight="1">
      <c r="A67" s="11" t="s">
        <v>31</v>
      </c>
      <c r="B67" s="12">
        <f>COUNTIF(גיליון1!$I$4:$I$25,B65)</f>
        <v>6</v>
      </c>
      <c r="C67" s="12">
        <f>COUNTIF(גיליון1!$I$4:$I$25,C65)</f>
        <v>10</v>
      </c>
      <c r="D67" s="12">
        <f>COUNTIF(גיליון1!$I$4:$I$25,D65)</f>
        <v>0</v>
      </c>
      <c r="E67" s="12">
        <f>COUNTIF(גיליון1!$I$4:$I$25,E65)</f>
        <v>6</v>
      </c>
    </row>
    <row r="68" spans="1:5" ht="25.5" customHeight="1">
      <c r="A68" s="11" t="s">
        <v>32</v>
      </c>
      <c r="B68" s="14" t="e">
        <f>DSUM(גיליון1!$A$3:$J$25,גיליון1!$J$3,A72:A73)</f>
        <v>#REF!</v>
      </c>
      <c r="C68" s="14" t="e">
        <f>DSUM(גיליון1!$A$3:$J$25,גיליון1!$J$3,B72:B73)</f>
        <v>#REF!</v>
      </c>
      <c r="D68" s="14">
        <f>DSUM(גיליון1!$A$3:$J$25,גיליון1!$J$3,D72:D73)</f>
        <v>0</v>
      </c>
      <c r="E68" s="14" t="e">
        <f>DSUM(גיליון1!$A$3:$J$25,גיליון1!$J$3,E72:E73)</f>
        <v>#REF!</v>
      </c>
    </row>
    <row r="69" spans="2:8" ht="18">
      <c r="B69" s="18"/>
      <c r="C69" s="18"/>
      <c r="D69" s="18"/>
      <c r="E69" s="18"/>
      <c r="F69" s="18"/>
      <c r="G69" s="18"/>
      <c r="H69" s="18"/>
    </row>
    <row r="70" spans="2:8" ht="18">
      <c r="B70" s="18"/>
      <c r="C70" s="18"/>
      <c r="D70" s="18"/>
      <c r="E70" s="18"/>
      <c r="F70" s="18"/>
      <c r="G70" s="18"/>
      <c r="H70" s="18"/>
    </row>
    <row r="72" spans="1:7" ht="45">
      <c r="A72" s="10" t="s">
        <v>34</v>
      </c>
      <c r="B72" s="10" t="s">
        <v>34</v>
      </c>
      <c r="C72" s="10" t="s">
        <v>34</v>
      </c>
      <c r="D72" s="10" t="s">
        <v>34</v>
      </c>
      <c r="E72" s="10" t="s">
        <v>34</v>
      </c>
      <c r="F72" s="10" t="s">
        <v>34</v>
      </c>
      <c r="G72" s="33"/>
    </row>
    <row r="73" spans="1:7" ht="30">
      <c r="A73" s="6" t="s">
        <v>23</v>
      </c>
      <c r="B73" s="6" t="s">
        <v>27</v>
      </c>
      <c r="C73" s="6" t="s">
        <v>24</v>
      </c>
      <c r="D73" s="6" t="s">
        <v>25</v>
      </c>
      <c r="E73" s="6" t="s">
        <v>26</v>
      </c>
      <c r="F73" s="21" t="s">
        <v>41</v>
      </c>
      <c r="G73" s="34"/>
    </row>
  </sheetData>
  <sheetProtection/>
  <mergeCells count="5">
    <mergeCell ref="A58:E58"/>
    <mergeCell ref="A52:E52"/>
    <mergeCell ref="A64:E64"/>
    <mergeCell ref="A1:J1"/>
    <mergeCell ref="A26:I26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rightToLeft="1" zoomScalePageLayoutView="0" workbookViewId="0" topLeftCell="A1">
      <selection activeCell="B30" sqref="B30"/>
    </sheetView>
  </sheetViews>
  <sheetFormatPr defaultColWidth="9.140625" defaultRowHeight="15"/>
  <cols>
    <col min="1" max="1" width="34.57421875" style="0" bestFit="1" customWidth="1"/>
    <col min="10" max="10" width="9.8515625" style="0" bestFit="1" customWidth="1"/>
  </cols>
  <sheetData>
    <row r="1" spans="1:10" ht="27">
      <c r="A1" s="65" t="s">
        <v>42</v>
      </c>
      <c r="B1" s="65"/>
      <c r="C1" s="65"/>
      <c r="D1" s="65"/>
      <c r="E1" s="65"/>
      <c r="F1" s="65"/>
      <c r="G1" s="65"/>
      <c r="H1" s="65"/>
      <c r="I1" s="65"/>
      <c r="J1" s="65"/>
    </row>
    <row r="3" spans="1:10" ht="60">
      <c r="A3" s="19" t="s">
        <v>0</v>
      </c>
      <c r="B3" s="20" t="s">
        <v>29</v>
      </c>
      <c r="C3" s="20" t="s">
        <v>28</v>
      </c>
      <c r="D3" s="21" t="s">
        <v>23</v>
      </c>
      <c r="E3" s="21" t="s">
        <v>27</v>
      </c>
      <c r="F3" s="21" t="s">
        <v>44</v>
      </c>
      <c r="G3" s="21" t="s">
        <v>26</v>
      </c>
      <c r="H3" s="21" t="s">
        <v>33</v>
      </c>
      <c r="I3" s="28" t="s">
        <v>34</v>
      </c>
      <c r="J3" s="28" t="s">
        <v>35</v>
      </c>
    </row>
    <row r="4" spans="1:10" ht="14.25">
      <c r="A4" s="23" t="s">
        <v>1</v>
      </c>
      <c r="B4" s="12">
        <v>4900</v>
      </c>
      <c r="C4" s="5" t="e">
        <f>'טופס הצעה'!#REF!</f>
        <v>#REF!</v>
      </c>
      <c r="D4" s="30" t="e">
        <f>IF(AND(ניתוח!D3&gt;0,ניתוח!C28&gt;0),(ניתוח!D3+ניתוח!C28)/2,"")</f>
        <v>#REF!</v>
      </c>
      <c r="E4" s="30" t="e">
        <f>IF(AND(ניתוח!E3&gt;0,ניתוח!D28&gt;0),(ניתוח!E3+ניתוח!D28)/2,"")</f>
        <v>#REF!</v>
      </c>
      <c r="F4" s="30" t="e">
        <f>IF(AND(ניתוח!F3&gt;0,ניתוח!E28&gt;0),(ניתוח!F3+ניתוח!E28)/2,"")</f>
        <v>#REF!</v>
      </c>
      <c r="G4" s="30" t="e">
        <f>IF(AND(ניתוח!G3&gt;0,ניתוח!F28&gt;0),(ניתוח!G3+ניתוח!F28)/2,"")</f>
        <v>#REF!</v>
      </c>
      <c r="H4" s="30" t="e">
        <f aca="true" t="shared" si="0" ref="H4:H25">MIN(D4:G4)</f>
        <v>#REF!</v>
      </c>
      <c r="I4" s="36" t="s">
        <v>27</v>
      </c>
      <c r="J4" s="31" t="e">
        <f aca="true" t="shared" si="1" ref="J4:J25">H4*B4</f>
        <v>#REF!</v>
      </c>
    </row>
    <row r="5" spans="1:10" ht="14.25">
      <c r="A5" s="23" t="s">
        <v>2</v>
      </c>
      <c r="B5" s="12">
        <v>8680</v>
      </c>
      <c r="C5" s="5" t="e">
        <f>'טופס הצעה'!#REF!</f>
        <v>#REF!</v>
      </c>
      <c r="D5" s="30" t="e">
        <f>IF(AND(ניתוח!D4&gt;0,ניתוח!C29&gt;0),(ניתוח!D4+ניתוח!C29)/2,"")</f>
        <v>#REF!</v>
      </c>
      <c r="E5" s="30" t="e">
        <f>IF(AND(ניתוח!E4&gt;0,ניתוח!D29&gt;0),(ניתוח!E4+ניתוח!D29)/2,"")</f>
        <v>#REF!</v>
      </c>
      <c r="F5" s="30" t="e">
        <f>IF(AND(ניתוח!F4&gt;0,ניתוח!E29&gt;0),(ניתוח!F4+ניתוח!E29)/2,"")</f>
        <v>#REF!</v>
      </c>
      <c r="G5" s="30" t="e">
        <f>IF(AND(ניתוח!G4&gt;0,ניתוח!F29&gt;0),(ניתוח!G4+ניתוח!F29)/2,"")</f>
        <v>#REF!</v>
      </c>
      <c r="H5" s="30" t="e">
        <f t="shared" si="0"/>
        <v>#REF!</v>
      </c>
      <c r="I5" s="36" t="s">
        <v>27</v>
      </c>
      <c r="J5" s="31" t="e">
        <f t="shared" si="1"/>
        <v>#REF!</v>
      </c>
    </row>
    <row r="6" spans="1:10" ht="15">
      <c r="A6" s="26" t="s">
        <v>3</v>
      </c>
      <c r="B6" s="12">
        <v>14280</v>
      </c>
      <c r="C6" s="5" t="e">
        <f>'טופס הצעה'!#REF!</f>
        <v>#REF!</v>
      </c>
      <c r="D6" s="30" t="e">
        <f>IF(AND(ניתוח!D5&gt;0,ניתוח!C30&gt;0),(ניתוח!D5+ניתוח!C30)/2,"")</f>
        <v>#REF!</v>
      </c>
      <c r="E6" s="30" t="e">
        <f>IF(AND(ניתוח!E5&gt;0,ניתוח!D30&gt;0),(ניתוח!E5+ניתוח!D30)/2,"")</f>
        <v>#REF!</v>
      </c>
      <c r="F6" s="30" t="e">
        <f>IF(AND(ניתוח!F5&gt;0,ניתוח!E30&gt;0),(ניתוח!F5+ניתוח!E30)/2,"")</f>
        <v>#REF!</v>
      </c>
      <c r="G6" s="30" t="e">
        <f>IF(AND(ניתוח!G5&gt;0,ניתוח!F30&gt;0),(ניתוח!G5+ניתוח!F30)/2,"")</f>
        <v>#REF!</v>
      </c>
      <c r="H6" s="30" t="e">
        <f t="shared" si="0"/>
        <v>#REF!</v>
      </c>
      <c r="I6" s="36" t="s">
        <v>27</v>
      </c>
      <c r="J6" s="31" t="e">
        <f t="shared" si="1"/>
        <v>#REF!</v>
      </c>
    </row>
    <row r="7" spans="1:10" ht="14.25">
      <c r="A7" s="23" t="s">
        <v>4</v>
      </c>
      <c r="B7" s="12">
        <v>728</v>
      </c>
      <c r="C7" s="5" t="e">
        <f>'טופס הצעה'!#REF!</f>
        <v>#REF!</v>
      </c>
      <c r="D7" s="30" t="e">
        <f>IF(AND(ניתוח!D6&gt;0,ניתוח!C31&gt;0),(ניתוח!D6+ניתוח!C31)/2,"")</f>
        <v>#REF!</v>
      </c>
      <c r="E7" s="30">
        <f>IF(AND(ניתוח!E6&gt;0,ניתוח!D31&gt;0),(ניתוח!E6+ניתוח!D31)/2,"")</f>
      </c>
      <c r="F7" s="30" t="e">
        <f>IF(AND(ניתוח!F6&gt;0,ניתוח!E31&gt;0),(ניתוח!F6+ניתוח!E31)/2,"")</f>
        <v>#REF!</v>
      </c>
      <c r="G7" s="30" t="e">
        <f>IF(AND(ניתוח!G6&gt;0,ניתוח!F31&gt;0),(ניתוח!G6+ניתוח!F31)/2,"")</f>
        <v>#REF!</v>
      </c>
      <c r="H7" s="30" t="e">
        <f t="shared" si="0"/>
        <v>#REF!</v>
      </c>
      <c r="I7" s="37" t="s">
        <v>26</v>
      </c>
      <c r="J7" s="31" t="e">
        <f t="shared" si="1"/>
        <v>#REF!</v>
      </c>
    </row>
    <row r="8" spans="1:10" ht="14.25">
      <c r="A8" s="23" t="s">
        <v>5</v>
      </c>
      <c r="B8" s="12">
        <v>2002</v>
      </c>
      <c r="C8" s="5" t="e">
        <f>'טופס הצעה'!#REF!</f>
        <v>#REF!</v>
      </c>
      <c r="D8" s="30" t="e">
        <f>IF(AND(ניתוח!D7&gt;0,ניתוח!C32&gt;0),(ניתוח!D7+ניתוח!C32)/2,"")</f>
        <v>#REF!</v>
      </c>
      <c r="E8" s="30" t="e">
        <f>IF(AND(ניתוח!E7&gt;0,ניתוח!D32&gt;0),(ניתוח!E7+ניתוח!D32)/2,"")</f>
        <v>#REF!</v>
      </c>
      <c r="F8" s="30" t="e">
        <f>IF(AND(ניתוח!F7&gt;0,ניתוח!E32&gt;0),(ניתוח!F7+ניתוח!E32)/2,"")</f>
        <v>#REF!</v>
      </c>
      <c r="G8" s="30" t="e">
        <f>IF(AND(ניתוח!G7&gt;0,ניתוח!F32&gt;0),(ניתוח!G7+ניתוח!F32)/2,"")</f>
        <v>#REF!</v>
      </c>
      <c r="H8" s="30" t="e">
        <f t="shared" si="0"/>
        <v>#REF!</v>
      </c>
      <c r="I8" s="37" t="s">
        <v>26</v>
      </c>
      <c r="J8" s="31" t="e">
        <f t="shared" si="1"/>
        <v>#REF!</v>
      </c>
    </row>
    <row r="9" spans="1:10" ht="15">
      <c r="A9" s="26" t="s">
        <v>6</v>
      </c>
      <c r="B9" s="12">
        <v>2790</v>
      </c>
      <c r="C9" s="5" t="e">
        <f>'טופס הצעה'!#REF!</f>
        <v>#REF!</v>
      </c>
      <c r="D9" s="30" t="e">
        <f>IF(AND(ניתוח!D8&gt;0,ניתוח!C33&gt;0),(ניתוח!D8+ניתוח!C33)/2,"")</f>
        <v>#REF!</v>
      </c>
      <c r="E9" s="30" t="e">
        <f>IF(AND(ניתוח!E8&gt;0,ניתוח!D33&gt;0),(ניתוח!E8+ניתוח!D33)/2,"")</f>
        <v>#REF!</v>
      </c>
      <c r="F9" s="30" t="e">
        <f>IF(AND(ניתוח!F8&gt;0,ניתוח!E33&gt;0),(ניתוח!F8+ניתוח!E33)/2,"")</f>
        <v>#REF!</v>
      </c>
      <c r="G9" s="30" t="e">
        <f>IF(AND(ניתוח!G8&gt;0,ניתוח!F33&gt;0),(ניתוח!G8+ניתוח!F33)/2,"")</f>
        <v>#REF!</v>
      </c>
      <c r="H9" s="30" t="e">
        <f t="shared" si="0"/>
        <v>#REF!</v>
      </c>
      <c r="I9" s="36" t="s">
        <v>27</v>
      </c>
      <c r="J9" s="31" t="e">
        <f t="shared" si="1"/>
        <v>#REF!</v>
      </c>
    </row>
    <row r="10" spans="1:10" ht="15">
      <c r="A10" s="26" t="s">
        <v>7</v>
      </c>
      <c r="B10" s="12">
        <v>3915</v>
      </c>
      <c r="C10" s="5" t="e">
        <f>'טופס הצעה'!#REF!</f>
        <v>#REF!</v>
      </c>
      <c r="D10" s="30" t="e">
        <f>IF(AND(ניתוח!D9&gt;0,ניתוח!C34&gt;0),(ניתוח!D9+ניתוח!C34)/2,"")</f>
        <v>#REF!</v>
      </c>
      <c r="E10" s="30" t="e">
        <f>IF(AND(ניתוח!E9&gt;0,ניתוח!D34&gt;0),(ניתוח!E9+ניתוח!D34)/2,"")</f>
        <v>#REF!</v>
      </c>
      <c r="F10" s="30" t="e">
        <f>IF(AND(ניתוח!F9&gt;0,ניתוח!E34&gt;0),(ניתוח!F9+ניתוח!E34)/2,"")</f>
        <v>#REF!</v>
      </c>
      <c r="G10" s="30" t="e">
        <f>IF(AND(ניתוח!G9&gt;0,ניתוח!F34&gt;0),(ניתוח!G9+ניתוח!F34)/2,"")</f>
        <v>#REF!</v>
      </c>
      <c r="H10" s="30" t="e">
        <f t="shared" si="0"/>
        <v>#REF!</v>
      </c>
      <c r="I10" s="36" t="s">
        <v>27</v>
      </c>
      <c r="J10" s="31" t="e">
        <f t="shared" si="1"/>
        <v>#REF!</v>
      </c>
    </row>
    <row r="11" spans="1:10" ht="15">
      <c r="A11" s="26" t="s">
        <v>8</v>
      </c>
      <c r="B11" s="12">
        <v>1095</v>
      </c>
      <c r="C11" s="5" t="e">
        <f>'טופס הצעה'!#REF!</f>
        <v>#REF!</v>
      </c>
      <c r="D11" s="30" t="e">
        <f>IF(AND(ניתוח!D10&gt;0,ניתוח!C35&gt;0),(ניתוח!D10+ניתוח!C35)/2,"")</f>
        <v>#REF!</v>
      </c>
      <c r="E11" s="30" t="e">
        <f>IF(AND(ניתוח!E10&gt;0,ניתוח!D35&gt;0),(ניתוח!E10+ניתוח!D35)/2,"")</f>
        <v>#REF!</v>
      </c>
      <c r="F11" s="30" t="e">
        <f>IF(AND(ניתוח!F10&gt;0,ניתוח!E35&gt;0),(ניתוח!F10+ניתוח!E35)/2,"")</f>
        <v>#REF!</v>
      </c>
      <c r="G11" s="30" t="e">
        <f>IF(AND(ניתוח!G10&gt;0,ניתוח!F35&gt;0),(ניתוח!G10+ניתוח!F35)/2,"")</f>
        <v>#REF!</v>
      </c>
      <c r="H11" s="30" t="e">
        <f t="shared" si="0"/>
        <v>#REF!</v>
      </c>
      <c r="I11" s="36" t="s">
        <v>27</v>
      </c>
      <c r="J11" s="31" t="e">
        <f t="shared" si="1"/>
        <v>#REF!</v>
      </c>
    </row>
    <row r="12" spans="1:10" ht="15">
      <c r="A12" s="26" t="s">
        <v>9</v>
      </c>
      <c r="B12" s="12">
        <v>1635</v>
      </c>
      <c r="C12" s="5" t="e">
        <f>'טופס הצעה'!#REF!</f>
        <v>#REF!</v>
      </c>
      <c r="D12" s="30" t="e">
        <f>IF(AND(ניתוח!D11&gt;0,ניתוח!C36&gt;0),(ניתוח!D11+ניתוח!C36)/2,"")</f>
        <v>#REF!</v>
      </c>
      <c r="E12" s="30" t="e">
        <f>IF(AND(ניתוח!E11&gt;0,ניתוח!D36&gt;0),(ניתוח!E11+ניתוח!D36)/2,"")</f>
        <v>#REF!</v>
      </c>
      <c r="F12" s="30" t="e">
        <f>IF(AND(ניתוח!F11&gt;0,ניתוח!E36&gt;0),(ניתוח!F11+ניתוח!E36)/2,"")</f>
        <v>#REF!</v>
      </c>
      <c r="G12" s="30" t="e">
        <f>IF(AND(ניתוח!G11&gt;0,ניתוח!F36&gt;0),(ניתוח!G11+ניתוח!F36)/2,"")</f>
        <v>#REF!</v>
      </c>
      <c r="H12" s="30" t="e">
        <f t="shared" si="0"/>
        <v>#REF!</v>
      </c>
      <c r="I12" s="36" t="s">
        <v>27</v>
      </c>
      <c r="J12" s="31" t="e">
        <f t="shared" si="1"/>
        <v>#REF!</v>
      </c>
    </row>
    <row r="13" spans="1:10" ht="15">
      <c r="A13" s="26" t="s">
        <v>10</v>
      </c>
      <c r="B13" s="12">
        <v>28</v>
      </c>
      <c r="C13" s="5" t="e">
        <f>'טופס הצעה'!#REF!</f>
        <v>#REF!</v>
      </c>
      <c r="D13" s="30" t="e">
        <f>IF(AND(ניתוח!D12&gt;0,ניתוח!C37&gt;0),(ניתוח!D12+ניתוח!C37)/2,"")</f>
        <v>#REF!</v>
      </c>
      <c r="E13" s="30" t="e">
        <f>IF(AND(ניתוח!E12&gt;0,ניתוח!D37&gt;0),(ניתוח!E12+ניתוח!D37)/2,"")</f>
        <v>#REF!</v>
      </c>
      <c r="F13" s="30" t="e">
        <f>IF(AND(ניתוח!F12&gt;0,ניתוח!E37&gt;0),(ניתוח!F12+ניתוח!E37)/2,"")</f>
        <v>#REF!</v>
      </c>
      <c r="G13" s="30" t="e">
        <f>IF(AND(ניתוח!G12&gt;0,ניתוח!F37&gt;0),(ניתוח!G12+ניתוח!F37)/2,"")</f>
        <v>#REF!</v>
      </c>
      <c r="H13" s="30" t="e">
        <f t="shared" si="0"/>
        <v>#REF!</v>
      </c>
      <c r="I13" s="37" t="s">
        <v>26</v>
      </c>
      <c r="J13" s="31" t="e">
        <f t="shared" si="1"/>
        <v>#REF!</v>
      </c>
    </row>
    <row r="14" spans="1:10" ht="15">
      <c r="A14" s="26" t="s">
        <v>11</v>
      </c>
      <c r="B14" s="12">
        <v>1778</v>
      </c>
      <c r="C14" s="5" t="e">
        <f>'טופס הצעה'!#REF!</f>
        <v>#REF!</v>
      </c>
      <c r="D14" s="30" t="e">
        <f>IF(AND(ניתוח!D13&gt;0,ניתוח!C38&gt;0),(ניתוח!D13+ניתוח!C38)/2,"")</f>
        <v>#REF!</v>
      </c>
      <c r="E14" s="30" t="e">
        <f>IF(AND(ניתוח!E13&gt;0,ניתוח!D38&gt;0),(ניתוח!E13+ניתוח!D38)/2,"")</f>
        <v>#REF!</v>
      </c>
      <c r="F14" s="30" t="e">
        <f>IF(AND(ניתוח!F13&gt;0,ניתוח!E38&gt;0),(ניתוח!F13+ניתוח!E38)/2,"")</f>
        <v>#REF!</v>
      </c>
      <c r="G14" s="30" t="e">
        <f>IF(AND(ניתוח!G13&gt;0,ניתוח!F38&gt;0),(ניתוח!G13+ניתוח!F38)/2,"")</f>
        <v>#REF!</v>
      </c>
      <c r="H14" s="30" t="e">
        <f t="shared" si="0"/>
        <v>#REF!</v>
      </c>
      <c r="I14" s="37" t="s">
        <v>26</v>
      </c>
      <c r="J14" s="31" t="e">
        <f t="shared" si="1"/>
        <v>#REF!</v>
      </c>
    </row>
    <row r="15" spans="1:10" ht="15">
      <c r="A15" s="26" t="s">
        <v>12</v>
      </c>
      <c r="B15" s="12">
        <v>1064</v>
      </c>
      <c r="C15" s="5" t="e">
        <f>'טופס הצעה'!#REF!</f>
        <v>#REF!</v>
      </c>
      <c r="D15" s="30" t="e">
        <f>IF(AND(ניתוח!D14&gt;0,ניתוח!C39&gt;0),(ניתוח!D14+ניתוח!C39)/2,"")</f>
        <v>#REF!</v>
      </c>
      <c r="E15" s="30" t="e">
        <f>IF(AND(ניתוח!E14&gt;0,ניתוח!D39&gt;0),(ניתוח!E14+ניתוח!D39)/2,"")</f>
        <v>#REF!</v>
      </c>
      <c r="F15" s="30" t="e">
        <f>IF(AND(ניתוח!F14&gt;0,ניתוח!E39&gt;0),(ניתוח!F14+ניתוח!E39)/2,"")</f>
        <v>#REF!</v>
      </c>
      <c r="G15" s="30" t="e">
        <f>IF(AND(ניתוח!G14&gt;0,ניתוח!F39&gt;0),(ניתוח!G14+ניתוח!F39)/2,"")</f>
        <v>#REF!</v>
      </c>
      <c r="H15" s="30" t="e">
        <f t="shared" si="0"/>
        <v>#REF!</v>
      </c>
      <c r="I15" s="37" t="s">
        <v>26</v>
      </c>
      <c r="J15" s="31" t="e">
        <f t="shared" si="1"/>
        <v>#REF!</v>
      </c>
    </row>
    <row r="16" spans="1:10" ht="14.25">
      <c r="A16" s="23" t="s">
        <v>13</v>
      </c>
      <c r="B16" s="12">
        <v>1400</v>
      </c>
      <c r="C16" s="5" t="e">
        <f>'טופס הצעה'!#REF!</f>
        <v>#REF!</v>
      </c>
      <c r="D16" s="30" t="e">
        <f>IF(AND(ניתוח!D15&gt;0,ניתוח!C40&gt;0),(ניתוח!D15+ניתוח!C40)/2,"")</f>
        <v>#REF!</v>
      </c>
      <c r="E16" s="30" t="e">
        <f>IF(AND(ניתוח!E15&gt;0,ניתוח!D40&gt;0),(ניתוח!E15+ניתוח!D40)/2,"")</f>
        <v>#REF!</v>
      </c>
      <c r="F16" s="30" t="e">
        <f>IF(AND(ניתוח!F15&gt;0,ניתוח!E40&gt;0),(ניתוח!F15+ניתוח!E40)/2,"")</f>
        <v>#REF!</v>
      </c>
      <c r="G16" s="30" t="e">
        <f>IF(AND(ניתוח!G15&gt;0,ניתוח!F40&gt;0),(ניתוח!G15+ניתוח!F40)/2,"")</f>
        <v>#REF!</v>
      </c>
      <c r="H16" s="30" t="e">
        <f t="shared" si="0"/>
        <v>#REF!</v>
      </c>
      <c r="I16" s="38" t="s">
        <v>23</v>
      </c>
      <c r="J16" s="31" t="e">
        <f t="shared" si="1"/>
        <v>#REF!</v>
      </c>
    </row>
    <row r="17" spans="1:10" ht="14.25">
      <c r="A17" s="23" t="s">
        <v>14</v>
      </c>
      <c r="B17" s="12">
        <v>6200</v>
      </c>
      <c r="C17" s="5" t="e">
        <f>'טופס הצעה'!#REF!</f>
        <v>#REF!</v>
      </c>
      <c r="D17" s="30" t="e">
        <f>IF(AND(ניתוח!D16&gt;0,ניתוח!C41&gt;0),(ניתוח!D16+ניתוח!C41)/2,"")</f>
        <v>#REF!</v>
      </c>
      <c r="E17" s="30" t="e">
        <f>IF(AND(ניתוח!E16&gt;0,ניתוח!D41&gt;0),(ניתוח!E16+ניתוח!D41)/2,"")</f>
        <v>#REF!</v>
      </c>
      <c r="F17" s="30" t="e">
        <f>IF(AND(ניתוח!F16&gt;0,ניתוח!E41&gt;0),(ניתוח!F16+ניתוח!E41)/2,"")</f>
        <v>#REF!</v>
      </c>
      <c r="G17" s="30" t="e">
        <f>IF(AND(ניתוח!G16&gt;0,ניתוח!F41&gt;0),(ניתוח!G16+ניתוח!F41)/2,"")</f>
        <v>#REF!</v>
      </c>
      <c r="H17" s="30" t="e">
        <f t="shared" si="0"/>
        <v>#REF!</v>
      </c>
      <c r="I17" s="38" t="s">
        <v>23</v>
      </c>
      <c r="J17" s="31" t="e">
        <f t="shared" si="1"/>
        <v>#REF!</v>
      </c>
    </row>
    <row r="18" spans="1:10" ht="14.25">
      <c r="A18" s="23" t="s">
        <v>15</v>
      </c>
      <c r="B18" s="12">
        <v>5490</v>
      </c>
      <c r="C18" s="5" t="e">
        <f>'טופס הצעה'!#REF!</f>
        <v>#REF!</v>
      </c>
      <c r="D18" s="30" t="e">
        <f>IF(AND(ניתוח!D17&gt;0,ניתוח!C42&gt;0),(ניתוח!D17+ניתוח!C42)/2,"")</f>
        <v>#REF!</v>
      </c>
      <c r="E18" s="30" t="e">
        <f>IF(AND(ניתוח!E17&gt;0,ניתוח!D42&gt;0),(ניתוח!E17+ניתוח!D42)/2,"")</f>
        <v>#REF!</v>
      </c>
      <c r="F18" s="30" t="e">
        <f>IF(AND(ניתוח!F17&gt;0,ניתוח!E42&gt;0),(ניתוח!F17+ניתוח!E42)/2,"")</f>
        <v>#REF!</v>
      </c>
      <c r="G18" s="30" t="e">
        <f>IF(AND(ניתוח!G17&gt;0,ניתוח!F42&gt;0),(ניתוח!G17+ניתוח!F42)/2,"")</f>
        <v>#REF!</v>
      </c>
      <c r="H18" s="30" t="e">
        <f t="shared" si="0"/>
        <v>#REF!</v>
      </c>
      <c r="I18" s="38" t="s">
        <v>23</v>
      </c>
      <c r="J18" s="31" t="e">
        <f t="shared" si="1"/>
        <v>#REF!</v>
      </c>
    </row>
    <row r="19" spans="1:10" ht="14.25">
      <c r="A19" s="23" t="s">
        <v>16</v>
      </c>
      <c r="B19" s="12">
        <v>3752</v>
      </c>
      <c r="C19" s="5" t="e">
        <f>'טופס הצעה'!#REF!</f>
        <v>#REF!</v>
      </c>
      <c r="D19" s="30" t="e">
        <f>IF(AND(ניתוח!D18&gt;0,ניתוח!C43&gt;0),(ניתוח!D18+ניתוח!C43)/2,"")</f>
        <v>#REF!</v>
      </c>
      <c r="E19" s="30" t="e">
        <f>IF(AND(ניתוח!E18&gt;0,ניתוח!D43&gt;0),(ניתוח!E18+ניתוח!D43)/2,"")</f>
        <v>#REF!</v>
      </c>
      <c r="F19" s="30" t="e">
        <f>IF(AND(ניתוח!F18&gt;0,ניתוח!E43&gt;0),(ניתוח!F18+ניתוח!E43)/2,"")</f>
        <v>#REF!</v>
      </c>
      <c r="G19" s="30" t="e">
        <f>IF(AND(ניתוח!G18&gt;0,ניתוח!F43&gt;0),(ניתוח!G18+ניתוח!F43)/2,"")</f>
        <v>#REF!</v>
      </c>
      <c r="H19" s="30" t="e">
        <f t="shared" si="0"/>
        <v>#REF!</v>
      </c>
      <c r="I19" s="38" t="s">
        <v>23</v>
      </c>
      <c r="J19" s="31" t="e">
        <f t="shared" si="1"/>
        <v>#REF!</v>
      </c>
    </row>
    <row r="20" spans="1:10" ht="14.25">
      <c r="A20" s="23" t="s">
        <v>17</v>
      </c>
      <c r="B20" s="12">
        <v>3500</v>
      </c>
      <c r="C20" s="5" t="e">
        <f>'טופס הצעה'!#REF!</f>
        <v>#REF!</v>
      </c>
      <c r="D20" s="30" t="e">
        <f>IF(AND(ניתוח!D19&gt;0,ניתוח!C44&gt;0),(ניתוח!D19+ניתוח!C44)/2,"")</f>
        <v>#REF!</v>
      </c>
      <c r="E20" s="30" t="e">
        <f>IF(AND(ניתוח!E19&gt;0,ניתוח!D44&gt;0),(ניתוח!E19+ניתוח!D44)/2,"")</f>
        <v>#REF!</v>
      </c>
      <c r="F20" s="30" t="e">
        <f>IF(AND(ניתוח!F19&gt;0,ניתוח!E44&gt;0),(ניתוח!F19+ניתוח!E44)/2,"")</f>
        <v>#REF!</v>
      </c>
      <c r="G20" s="30" t="e">
        <f>IF(AND(ניתוח!G19&gt;0,ניתוח!F44&gt;0),(ניתוח!G19+ניתוח!F44)/2,"")</f>
        <v>#REF!</v>
      </c>
      <c r="H20" s="30" t="e">
        <f t="shared" si="0"/>
        <v>#REF!</v>
      </c>
      <c r="I20" s="36" t="s">
        <v>27</v>
      </c>
      <c r="J20" s="31" t="e">
        <f t="shared" si="1"/>
        <v>#REF!</v>
      </c>
    </row>
    <row r="21" spans="1:10" ht="14.25">
      <c r="A21" s="23" t="s">
        <v>18</v>
      </c>
      <c r="B21" s="12">
        <v>2898</v>
      </c>
      <c r="C21" s="5" t="e">
        <f>'טופס הצעה'!#REF!</f>
        <v>#REF!</v>
      </c>
      <c r="D21" s="30" t="e">
        <f>IF(AND(ניתוח!D20&gt;0,ניתוח!C45&gt;0),(ניתוח!D20+ניתוח!C45)/2,"")</f>
        <v>#REF!</v>
      </c>
      <c r="E21" s="30" t="e">
        <f>IF(AND(ניתוח!E20&gt;0,ניתוח!D45&gt;0),(ניתוח!E20+ניתוח!D45)/2,"")</f>
        <v>#REF!</v>
      </c>
      <c r="F21" s="30" t="e">
        <f>IF(AND(ניתוח!F20&gt;0,ניתוח!E45&gt;0),(ניתוח!F20+ניתוח!E45)/2,"")</f>
        <v>#REF!</v>
      </c>
      <c r="G21" s="30" t="e">
        <f>IF(AND(ניתוח!G20&gt;0,ניתוח!F45&gt;0),(ניתוח!G20+ניתוח!F45)/2,"")</f>
        <v>#REF!</v>
      </c>
      <c r="H21" s="30" t="e">
        <f t="shared" si="0"/>
        <v>#REF!</v>
      </c>
      <c r="I21" s="38" t="s">
        <v>23</v>
      </c>
      <c r="J21" s="31" t="e">
        <f t="shared" si="1"/>
        <v>#REF!</v>
      </c>
    </row>
    <row r="22" spans="1:10" ht="15">
      <c r="A22" s="26" t="s">
        <v>19</v>
      </c>
      <c r="B22" s="12">
        <v>285</v>
      </c>
      <c r="C22" s="5" t="e">
        <f>'טופס הצעה'!#REF!</f>
        <v>#REF!</v>
      </c>
      <c r="D22" s="30" t="e">
        <f>IF(AND(ניתוח!D21&gt;0,ניתוח!C46&gt;0),(ניתוח!D21+ניתוח!C46)/2,"")</f>
        <v>#REF!</v>
      </c>
      <c r="E22" s="30" t="e">
        <f>IF(AND(ניתוח!E21&gt;0,ניתוח!D46&gt;0),(ניתוח!E21+ניתוח!D46)/2,"")</f>
        <v>#REF!</v>
      </c>
      <c r="F22" s="30" t="e">
        <f>IF(AND(ניתוח!F21&gt;0,ניתוח!E46&gt;0),(ניתוח!F21+ניתוח!E46)/2,"")</f>
        <v>#REF!</v>
      </c>
      <c r="G22" s="30" t="e">
        <f>IF(AND(ניתוח!G21&gt;0,ניתוח!F46&gt;0),(ניתוח!G21+ניתוח!F46)/2,"")</f>
        <v>#REF!</v>
      </c>
      <c r="H22" s="30" t="e">
        <f t="shared" si="0"/>
        <v>#REF!</v>
      </c>
      <c r="I22" s="36" t="s">
        <v>27</v>
      </c>
      <c r="J22" s="31" t="e">
        <f t="shared" si="1"/>
        <v>#REF!</v>
      </c>
    </row>
    <row r="23" spans="1:10" ht="15">
      <c r="A23" s="26" t="s">
        <v>20</v>
      </c>
      <c r="B23" s="12">
        <v>6810</v>
      </c>
      <c r="C23" s="5" t="e">
        <f>'טופס הצעה'!#REF!</f>
        <v>#REF!</v>
      </c>
      <c r="D23" s="30" t="e">
        <f>IF(AND(ניתוח!D22&gt;0,ניתוח!C47&gt;0),(ניתוח!D22+ניתוח!C47)/2,"")</f>
        <v>#REF!</v>
      </c>
      <c r="E23" s="30" t="e">
        <f>IF(AND(ניתוח!E22&gt;0,ניתוח!D47&gt;0),(ניתוח!E22+ניתוח!D47)/2,"")</f>
        <v>#REF!</v>
      </c>
      <c r="F23" s="30" t="e">
        <f>IF(AND(ניתוח!F22&gt;0,ניתוח!E47&gt;0),(ניתוח!F22+ניתוח!E47)/2,"")</f>
        <v>#REF!</v>
      </c>
      <c r="G23" s="30" t="e">
        <f>IF(AND(ניתוח!G22&gt;0,ניתוח!F47&gt;0),(ניתוח!G22+ניתוח!F47)/2,"")</f>
        <v>#REF!</v>
      </c>
      <c r="H23" s="30" t="e">
        <f t="shared" si="0"/>
        <v>#REF!</v>
      </c>
      <c r="I23" s="36" t="s">
        <v>27</v>
      </c>
      <c r="J23" s="31" t="e">
        <f t="shared" si="1"/>
        <v>#REF!</v>
      </c>
    </row>
    <row r="24" spans="1:10" ht="14.25">
      <c r="A24" s="23" t="s">
        <v>21</v>
      </c>
      <c r="B24" s="12">
        <v>885</v>
      </c>
      <c r="C24" s="5" t="e">
        <f>'טופס הצעה'!#REF!</f>
        <v>#REF!</v>
      </c>
      <c r="D24" s="30" t="e">
        <f>IF(AND(ניתוח!D23&gt;0,ניתוח!C48&gt;0),(ניתוח!D23+ניתוח!C48)/2,"")</f>
        <v>#REF!</v>
      </c>
      <c r="E24" s="30" t="e">
        <f>IF(AND(ניתוח!E23&gt;0,ניתוח!D48&gt;0),(ניתוח!E23+ניתוח!D48)/2,"")</f>
        <v>#REF!</v>
      </c>
      <c r="F24" s="30" t="e">
        <f>IF(AND(ניתוח!F23&gt;0,ניתוח!E48&gt;0),(ניתוח!F23+ניתוח!E48)/2,"")</f>
        <v>#REF!</v>
      </c>
      <c r="G24" s="30" t="e">
        <f>IF(AND(ניתוח!G23&gt;0,ניתוח!F48&gt;0),(ניתוח!G23+ניתוח!F48)/2,"")</f>
        <v>#REF!</v>
      </c>
      <c r="H24" s="30" t="e">
        <f t="shared" si="0"/>
        <v>#REF!</v>
      </c>
      <c r="I24" s="37" t="s">
        <v>26</v>
      </c>
      <c r="J24" s="31" t="e">
        <f t="shared" si="1"/>
        <v>#REF!</v>
      </c>
    </row>
    <row r="25" spans="1:10" ht="14.25">
      <c r="A25" s="23" t="s">
        <v>22</v>
      </c>
      <c r="B25" s="12">
        <v>240000</v>
      </c>
      <c r="C25" s="5" t="e">
        <f>'טופס הצעה'!#REF!</f>
        <v>#REF!</v>
      </c>
      <c r="D25" s="30" t="e">
        <f>IF(AND(ניתוח!D24&gt;0,ניתוח!C49&gt;0),(ניתוח!D24+ניתוח!C49)/2,"")</f>
        <v>#REF!</v>
      </c>
      <c r="E25" s="30" t="e">
        <f>IF(AND(ניתוח!E24&gt;0,ניתוח!D49&gt;0),(ניתוח!E24+ניתוח!D49)/2,"")</f>
        <v>#REF!</v>
      </c>
      <c r="F25" s="30" t="e">
        <f>IF(AND(ניתוח!F24&gt;0,ניתוח!E49&gt;0),(ניתוח!F24+ניתוח!E49)/2,"")</f>
        <v>#REF!</v>
      </c>
      <c r="G25" s="30" t="e">
        <f>IF(AND(ניתוח!G24&gt;0,ניתוח!F49&gt;0),(ניתוח!G24+ניתוח!F49)/2,"")</f>
        <v>#REF!</v>
      </c>
      <c r="H25" s="30" t="e">
        <f t="shared" si="0"/>
        <v>#REF!</v>
      </c>
      <c r="I25" s="38" t="s">
        <v>23</v>
      </c>
      <c r="J25" s="31" t="e">
        <f t="shared" si="1"/>
        <v>#REF!</v>
      </c>
    </row>
    <row r="26" ht="14.25">
      <c r="J26" s="45" t="e">
        <f>SUM(J4:J25)</f>
        <v>#REF!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Macabi Healthcare Services</dc:creator>
  <cp:keywords/>
  <dc:description/>
  <cp:lastModifiedBy>turjema_a</cp:lastModifiedBy>
  <cp:lastPrinted>2011-05-24T07:57:24Z</cp:lastPrinted>
  <dcterms:created xsi:type="dcterms:W3CDTF">2011-05-03T11:20:16Z</dcterms:created>
  <dcterms:modified xsi:type="dcterms:W3CDTF">2017-07-11T06:00:01Z</dcterms:modified>
  <cp:category/>
  <cp:version/>
  <cp:contentType/>
  <cp:contentStatus/>
</cp:coreProperties>
</file>