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600" windowHeight="14250"/>
  </bookViews>
  <sheets>
    <sheet name="הצעת קבלן" sheetId="4" r:id="rId1"/>
    <sheet name="גיליון1" sheetId="1" r:id="rId2"/>
    <sheet name="גיליון2" sheetId="2" r:id="rId3"/>
    <sheet name="גיליון3" sheetId="3" r:id="rId4"/>
  </sheets>
  <definedNames>
    <definedName name="_xlnm._FilterDatabase" localSheetId="0" hidden="1">'הצעת קבלן'!$A$1:$M$1</definedName>
    <definedName name="_xlnm.Print_Area" localSheetId="0">'הצעת קבלן'!$A$1:$M$43</definedName>
    <definedName name="_xlnm.Print_Titles" localSheetId="0">'הצעת קבלן'!$1:$1</definedName>
  </definedNames>
  <calcPr calcId="145621"/>
</workbook>
</file>

<file path=xl/calcChain.xml><?xml version="1.0" encoding="utf-8"?>
<calcChain xmlns="http://schemas.openxmlformats.org/spreadsheetml/2006/main">
  <c r="AB1" i="4" l="1"/>
  <c r="E43" i="4"/>
  <c r="Z1" i="4"/>
  <c r="AA41" i="4"/>
  <c r="J41" i="4"/>
  <c r="AA40" i="4"/>
  <c r="J40" i="4"/>
  <c r="AA39" i="4"/>
  <c r="J39" i="4"/>
  <c r="AA38" i="4"/>
  <c r="AA37" i="4"/>
  <c r="J37" i="4"/>
  <c r="AA36" i="4"/>
  <c r="J36" i="4"/>
  <c r="AA35" i="4"/>
  <c r="J35" i="4"/>
  <c r="AA34" i="4"/>
  <c r="J34" i="4"/>
  <c r="AA33" i="4"/>
  <c r="J33" i="4"/>
  <c r="AA32" i="4"/>
  <c r="J32" i="4"/>
  <c r="AA31" i="4"/>
  <c r="J31" i="4"/>
  <c r="AA30" i="4"/>
  <c r="J30" i="4"/>
  <c r="AA29" i="4"/>
  <c r="J29" i="4"/>
  <c r="AA28" i="4"/>
  <c r="J28" i="4"/>
  <c r="AA27" i="4"/>
  <c r="J27" i="4"/>
  <c r="AA26" i="4"/>
  <c r="J26" i="4"/>
  <c r="AA25" i="4"/>
  <c r="J25" i="4"/>
  <c r="AA24" i="4"/>
  <c r="J24" i="4"/>
  <c r="AA23" i="4"/>
  <c r="J23" i="4"/>
  <c r="AA22" i="4"/>
  <c r="J22" i="4"/>
  <c r="AA21" i="4"/>
  <c r="J21" i="4"/>
  <c r="AA20" i="4"/>
  <c r="J20" i="4"/>
  <c r="AA19" i="4"/>
  <c r="J19" i="4"/>
  <c r="AA18" i="4"/>
  <c r="J18" i="4"/>
  <c r="AA17" i="4"/>
  <c r="J17" i="4"/>
  <c r="AA16" i="4"/>
  <c r="J16" i="4"/>
  <c r="AA15" i="4"/>
  <c r="J15" i="4"/>
  <c r="AA14" i="4"/>
  <c r="J14" i="4"/>
  <c r="AA13" i="4"/>
  <c r="J13" i="4"/>
  <c r="AA12" i="4"/>
  <c r="J12" i="4"/>
  <c r="AA11" i="4"/>
  <c r="J11" i="4"/>
  <c r="AA10" i="4"/>
  <c r="J10" i="4"/>
  <c r="AA9" i="4"/>
  <c r="J9" i="4"/>
  <c r="AA8" i="4"/>
  <c r="J8" i="4"/>
  <c r="AA7" i="4"/>
  <c r="J7" i="4"/>
  <c r="AA6" i="4"/>
  <c r="J6" i="4"/>
  <c r="AA5" i="4"/>
  <c r="J5" i="4"/>
  <c r="AA4" i="4"/>
  <c r="AA3" i="4"/>
  <c r="AA2" i="4"/>
  <c r="K38" i="4" l="1"/>
  <c r="J38" i="4"/>
  <c r="K4" i="4"/>
  <c r="J4" i="4"/>
  <c r="L3" i="4" l="1"/>
  <c r="M2" i="4" s="1"/>
  <c r="J3" i="4"/>
  <c r="J2" i="4" l="1"/>
</calcChain>
</file>

<file path=xl/sharedStrings.xml><?xml version="1.0" encoding="utf-8"?>
<sst xmlns="http://schemas.openxmlformats.org/spreadsheetml/2006/main" count="92" uniqueCount="62">
  <si>
    <t>תת כתב</t>
  </si>
  <si>
    <t>פרק</t>
  </si>
  <si>
    <t>תת פרק</t>
  </si>
  <si>
    <t>סעיף</t>
  </si>
  <si>
    <t>תאור הסעיף</t>
  </si>
  <si>
    <t>יח"מ</t>
  </si>
  <si>
    <t>כמות</t>
  </si>
  <si>
    <t>מחיר יחידה</t>
  </si>
  <si>
    <t>אחוז הנחה</t>
  </si>
  <si>
    <t>סה"כ לפני הנחה</t>
  </si>
  <si>
    <t>סה"כ לתת פרק</t>
  </si>
  <si>
    <t>סה"כ לפרק</t>
  </si>
  <si>
    <t>סה"כ לכתב</t>
  </si>
  <si>
    <t>כל סעיפי כתב כמויות</t>
  </si>
  <si>
    <t>עבודות מיזוג אויר (אספקה והתקנה)</t>
  </si>
  <si>
    <t>מרפאת בריאות האישה</t>
  </si>
  <si>
    <t>שיפוץ מרפאת בריאות האישה - קומת קרקע. עבודות מיזוג אוויר</t>
  </si>
  <si>
    <t>פירוק ופינוי מערכת קיימת (יחידה מפוצלת לאספקת אויר צח 2 יחידות מיני מרכזיות, 2 מזגנים מפוצלים, מפוח יניקת אויר, תעלות, צנרת גז וכו')</t>
  </si>
  <si>
    <t>קומפלט</t>
  </si>
  <si>
    <t>יחידת עיבוי למערכת חימום וקירור HEAT RECOVERY תוצרת "TOSHIBA" דגם MMU-MAP0806FT8RE או ש"ע מאושר לתפוקת קירור של 8.0TR לתפוקת חימום של 8.96TR כולל קונסטרוקציה להתקנה</t>
  </si>
  <si>
    <t>מאייד למערכת VRF מושלם מסוג קסטה תוצרת "TOSHIBA" דגםMMU-AP0077MH-E לתפוקת קירור של 0.625TR לתפוקת חימום של 0.71TR כולל פנל דקורטיבי מקורי כולל משאבת מים אינטגרלית לניקוז</t>
  </si>
  <si>
    <t>מאייד למערכת VRF מושלם מסוג קסטה תוצרת "TOSHIBA" דגםMMU-AP0097MH-E לתפוקת קירור של 0.8TR לתפוקת חימום של 0.91TR כולל פנל דקורטיבי מקורי כולל משאבת מים אינטגרלית לניקוז</t>
  </si>
  <si>
    <t>מאייד למערכת VRF מושלם מסוג קסטה תוצרת "TOSHIBA" דגםMMU-AP0127MH-E לתפוקת קירור של 1.025TR לתפוקת חימום של 1.14TR כולל פנל דקורטיבי מקורי כולל משאבת מים אינטגרלית לניקוז</t>
  </si>
  <si>
    <t>מאייד נסתר לחץ בינוני תוצרת "TOSHIBA" דגםMMD-AP0246BHP1-E לתפוקת קירור של 2.0TR לתפוקת חימום של 2.275TR</t>
  </si>
  <si>
    <t>בורר זרימה חד קני (קירור/חימום) תוצרת "TOSHIBA" מסוג RBM-Y1124 לתפוקת קירור עד 3.1TR כולל התקנה</t>
  </si>
  <si>
    <t>יחידה מפוצלת מושלמת לאספקת אויר 100% אויר חיצוני מטופל תוצרת "אוריס" דגם מושתק (S.Q) או ש"ע מאושר לתפוקת קירור של 3.0TR פועלת ב-2 מעגלי קירור נפרדים לספיקת אויר של 600CFM כולל: גח"ח חשמליים בהספק 2X3KW) 6KW דרגות), לוח חשמל אינטגרלי לכח פיקוד ובקרה כולל הגנות פנל הפעלה דיגיטלי ותרמוסטט כולל חיווט וה תקן למעבה עם סורגים נגד גניבה "שחקים" ומנעול</t>
  </si>
  <si>
    <t>מפוח ליניקת אויר משירותים מסוג "IN LINE" תוצרת "S&amp;P" או ש"ע מאושר לספיקת אויר של 200CFM נגד לחץ 0.5 אינץ מים</t>
  </si>
  <si>
    <t>תא לסינון אויר חיצוני עשוי מפח מגולבן כולל 2 דרגות סינון דרגה ראשונה 12% אמרגלס, דרגה שניה 30% פאר כולל מסילות לשטיפה המסננים והפנלים מתפרקים כלפי מטה</t>
  </si>
  <si>
    <t>תעלות מפח מגולבן לפי סטנדרט "סמקנה" כולל מתלים, תמיכות, חיזוקים ואטימת חיבורים</t>
  </si>
  <si>
    <t>מ"ר</t>
  </si>
  <si>
    <t>בידוד אקוסטי תיקני בעובי "1 לתעלות מיזוג אויר, תעלות להכנסת אויר חיצוני כולל נאופרן שחור בצד זרימת האויר</t>
  </si>
  <si>
    <t>תעלה גמישה מבודדת תיקנית בקוטר "6 כולל ספירלה פנימית ומתלים</t>
  </si>
  <si>
    <t>מ"א</t>
  </si>
  <si>
    <t>תעלה גמישה מבודדת תיקנית בקוטר "8 כולל ספירלה פנימית ומתלים</t>
  </si>
  <si>
    <t>תעלה גמישה ללא בידוד ליניקת אויר משירותים בקוטר "6 כולל ספירלה פנימית ומתלים</t>
  </si>
  <si>
    <t>מתאם לגמיש עשוי מפח מגולבן לרבות בידוד תרמי תיקני</t>
  </si>
  <si>
    <t>יח'</t>
  </si>
  <si>
    <t>קלפה בקוטר "6</t>
  </si>
  <si>
    <t>מדף וויסות ידני (דמפר) במידות 25X15 ס"מ</t>
  </si>
  <si>
    <t>מפזר אספקת אויר תקרתי תוצרת "מפזרי יעד" או ש"ע מאושר במידות "X6"6 כולל ווסת כמויות אויר משלים אריח תקרה אקוסטית קופסא מתאמת מבודדת עם חיבור לתעלה גמישה</t>
  </si>
  <si>
    <t>מפזר אספקת אויר תקרתי תוצרת "מפזרי יעד" או ש"ע מאושר במידות "X9"9 כולל ווסת כמויות אויר משלים אריח תקרה אקוסטית קופסא מתאמת מבודדת עם חיבור לתעלה גמישה</t>
  </si>
  <si>
    <t>מפזר אספקת אויר תקרתי תוצרת "מפזרי יעד" או ש"ע מאושר במידות "X12"12 כולל ווסת כמויות אויר משלים אריח תקרה אקוסטית קופסא מתאמת מבודדת עם חיבור לתעלה גמישה</t>
  </si>
  <si>
    <t>תריס אויר חוזר כולל מסנן נפתח על גבי ציר תוצרת "מפזרי יעד" או ש"ע מאושר</t>
  </si>
  <si>
    <t>תריס לשיחרור אויר מהחדר תוצרת "מפזרי יעד" או ש"ע מאושר במידות 25X20 ס"מ</t>
  </si>
  <si>
    <t>תריס לשיחרור אויר מהחדר תוצרת "מפזרי יעד" או ש"ע מאושר במידות 40X25 ס"מ</t>
  </si>
  <si>
    <t>תריס עגול ליניקת אויר משירותים מסוג PV-1/200 תוצרת "S&amp;P" או ש"ע מאושר כולל ווסת כמויות אויר</t>
  </si>
  <si>
    <t>צנרת גז קירור מבודדת וכבלי חשמל ופיקוד מקשרים עבור כל מערכות ה-VRF כולל: צנרת נחושת "L" אביזרי צנרת מבודדים מקוריים וכל הנדרש לביצוע העבודה מילוי שמן, גז קירור לפי הנחיות היצרן</t>
  </si>
  <si>
    <t>צנרת גזקירור מבודדת וכבל חשמל ופיקוד מקשר עבור יח' אויר צח מטופל בידוד של צנרת חיצונית רצופה עם סילפס ואקרילפס</t>
  </si>
  <si>
    <t>לוחית בקרה קירית מסוג RBC-AS41E2 תוצרת "TOSHIBA" או ש"ע מאושר כולל אינסטלציה חשמלית מושלמת</t>
  </si>
  <si>
    <t>בקר מרכזי מקורי לכל מערכת VRF מסוג TCB-CC163TLE2 תוצרת "TOSHIBA" או ש"ע מאושר לשליטה על יחידות הקצה לרבות קביעת לו"ז, הפעלה וניתוקים אינסטלציה חשמלית מושלמת</t>
  </si>
  <si>
    <t>פיקוד ובקרת טמפ' ליחדית אויר חיצוני כולל רגש פנל הפעלה תרמוסטט וחיווט</t>
  </si>
  <si>
    <t>ניקוי, בדיקות, ניסויים והכנסה לפעולה לרבות וויסותים</t>
  </si>
  <si>
    <t>הוראות הפעלה שילוט ותחזוקה לרבות תיקי מתקן</t>
  </si>
  <si>
    <t>מרפאה אחיות קומה א'</t>
  </si>
  <si>
    <t>שיפוץ מרפאת אחיות - קומה א'. עבודות מיזוג אוויר</t>
  </si>
  <si>
    <t>ביצוע התאמות במערכת מיזוג אוויר קיימת לפי הצורך בהתאם להוראות מנהל הפרויקט בשטח ונהלי משרד הבריאות.</t>
  </si>
  <si>
    <t>ביצוע אספקה והתקנה מפוח יניקה וגריל מתוך ארון גזים רפואיים.</t>
  </si>
  <si>
    <t>קוד אימות</t>
  </si>
  <si>
    <t>:הערות</t>
  </si>
  <si>
    <t>הסכומים המוצעים הינם בשקלים ואינם כוללים מע"מ</t>
  </si>
  <si>
    <t>מחירי היחידה ואחוזי ההנחה הנקלטים, יכללו עד שתי ספרות מימין לנקודה העשרונית</t>
  </si>
  <si>
    <t>גליון הצעת קבלן שיוגש יהיה הגליון המקורי (ולא גליון מועתק)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</si>
</sst>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color indexed="12"/>
      <name val="Arial"/>
      <family val="2"/>
      <scheme val="minor"/>
    </font>
    <font>
      <b/>
      <sz val="11"/>
      <color indexed="10"/>
      <name val="Arial"/>
      <family val="2"/>
      <scheme val="minor"/>
    </font>
    <font>
      <sz val="11"/>
      <color indexed="10"/>
      <name val="Arial"/>
      <family val="2"/>
      <charset val="177"/>
      <scheme val="minor"/>
    </font>
    <font>
      <sz val="11"/>
      <color indexed="12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hidden="1"/>
    </xf>
    <xf numFmtId="4" fontId="0" fillId="0" borderId="0" xfId="0" applyNumberForma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2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2" borderId="1" xfId="0" applyNumberFormat="1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4" fontId="0" fillId="3" borderId="1" xfId="0" applyNumberFormat="1" applyFill="1" applyBorder="1" applyAlignment="1" applyProtection="1">
      <alignment wrapText="1"/>
      <protection locked="0"/>
    </xf>
    <xf numFmtId="4" fontId="0" fillId="0" borderId="1" xfId="0" applyNumberFormat="1" applyBorder="1" applyAlignment="1">
      <alignment wrapText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showGridLines="0" rightToLeft="1" tabSelected="1" zoomScale="80" zoomScaleNormal="80" workbookViewId="0">
      <pane ySplit="1" topLeftCell="A2" activePane="bottomLeft" state="frozen"/>
      <selection pane="bottomLeft" activeCell="A2" sqref="A2"/>
    </sheetView>
  </sheetViews>
  <sheetFormatPr defaultRowHeight="14.25" x14ac:dyDescent="0.2"/>
  <cols>
    <col min="1" max="4" width="5.625" style="1" customWidth="1"/>
    <col min="5" max="5" width="55.625" style="1" customWidth="1"/>
    <col min="6" max="6" width="6.625" style="1" customWidth="1"/>
    <col min="7" max="7" width="12.625" style="1" customWidth="1"/>
    <col min="8" max="8" width="12.625" style="3" customWidth="1"/>
    <col min="9" max="9" width="6.625" style="3" customWidth="1"/>
    <col min="10" max="13" width="12.625" style="1" customWidth="1"/>
    <col min="14" max="26" width="9" style="1"/>
    <col min="27" max="27" width="0" style="1" hidden="1" customWidth="1"/>
    <col min="28" max="16384" width="9" style="1"/>
  </cols>
  <sheetData>
    <row r="1" spans="1:28" ht="30.95" customHeight="1" x14ac:dyDescent="0.2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6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Z1" s="2">
        <f>SUM(L3:L41)*(100-ROUND(I2,2))/100+SUM(H:H)</f>
        <v>0</v>
      </c>
      <c r="AB1" s="2">
        <f>ROUND(100*AVERAGEA(AA:AA),0)</f>
        <v>0</v>
      </c>
    </row>
    <row r="2" spans="1:28" ht="15" x14ac:dyDescent="0.25">
      <c r="A2" s="22"/>
      <c r="B2" s="22"/>
      <c r="C2" s="22"/>
      <c r="D2" s="22"/>
      <c r="E2" s="22" t="s">
        <v>13</v>
      </c>
      <c r="F2" s="7"/>
      <c r="G2" s="7"/>
      <c r="H2" s="8"/>
      <c r="I2" s="9"/>
      <c r="J2" s="10">
        <f>SUM(L3:L41)</f>
        <v>0</v>
      </c>
      <c r="K2" s="11"/>
      <c r="L2" s="11"/>
      <c r="M2" s="12">
        <f>SUM(L3:L41)*(100-ROUND(I2,2))/100</f>
        <v>0</v>
      </c>
      <c r="AA2" s="2">
        <f>H2*D2*C2*B2+I2*(D2+C2+B2+A2+1)</f>
        <v>0</v>
      </c>
    </row>
    <row r="3" spans="1:28" ht="15" x14ac:dyDescent="0.25">
      <c r="A3" s="22"/>
      <c r="B3" s="22">
        <v>15</v>
      </c>
      <c r="C3" s="22"/>
      <c r="D3" s="22"/>
      <c r="E3" s="22" t="s">
        <v>14</v>
      </c>
      <c r="F3" s="7"/>
      <c r="G3" s="7"/>
      <c r="H3" s="8"/>
      <c r="I3" s="9"/>
      <c r="J3" s="10">
        <f>SUM(K4:K41)</f>
        <v>0</v>
      </c>
      <c r="K3" s="11"/>
      <c r="L3" s="11">
        <f>SUM(K4:K41)*(100-ROUND(I3,2))/100</f>
        <v>0</v>
      </c>
      <c r="M3" s="11"/>
      <c r="AA3" s="2">
        <f>H3*D3*C3*B3+I3*(D3+C3+B3+A3+1)</f>
        <v>0</v>
      </c>
    </row>
    <row r="4" spans="1:28" ht="15" x14ac:dyDescent="0.25">
      <c r="A4" s="4"/>
      <c r="B4" s="4">
        <v>15</v>
      </c>
      <c r="C4" s="4">
        <v>1</v>
      </c>
      <c r="D4" s="4"/>
      <c r="E4" s="4" t="s">
        <v>15</v>
      </c>
      <c r="F4" s="13"/>
      <c r="G4" s="13"/>
      <c r="H4" s="14"/>
      <c r="I4" s="15"/>
      <c r="J4" s="16">
        <f>SUM(J5:J37)</f>
        <v>0</v>
      </c>
      <c r="K4" s="11">
        <f>SUM(J5:J37)*(100-ROUND(I4,2))/100</f>
        <v>0</v>
      </c>
      <c r="L4" s="11"/>
      <c r="M4" s="11"/>
      <c r="AA4" s="2">
        <f>H4*D4*C4*B4+I4*(D4+C4+B4+A4+1)</f>
        <v>0</v>
      </c>
    </row>
    <row r="5" spans="1:28" x14ac:dyDescent="0.2">
      <c r="A5" s="23"/>
      <c r="B5" s="23">
        <v>15</v>
      </c>
      <c r="C5" s="23">
        <v>1</v>
      </c>
      <c r="D5" s="23">
        <v>5</v>
      </c>
      <c r="E5" s="23" t="s">
        <v>16</v>
      </c>
      <c r="F5" s="11"/>
      <c r="G5" s="11">
        <v>0</v>
      </c>
      <c r="H5" s="17">
        <v>0</v>
      </c>
      <c r="I5" s="18"/>
      <c r="J5" s="11">
        <f>G5*ROUND(H5,2)</f>
        <v>0</v>
      </c>
      <c r="K5" s="11"/>
      <c r="L5" s="11"/>
      <c r="M5" s="11"/>
      <c r="AA5" s="2">
        <f>H5*D5*C5*B5+I5*(D5+C5+B5+A5+1)</f>
        <v>0</v>
      </c>
    </row>
    <row r="6" spans="1:28" ht="28.5" x14ac:dyDescent="0.2">
      <c r="A6" s="23"/>
      <c r="B6" s="23">
        <v>15</v>
      </c>
      <c r="C6" s="23">
        <v>1</v>
      </c>
      <c r="D6" s="23">
        <v>10</v>
      </c>
      <c r="E6" s="23" t="s">
        <v>17</v>
      </c>
      <c r="F6" s="11" t="s">
        <v>18</v>
      </c>
      <c r="G6" s="11">
        <v>1</v>
      </c>
      <c r="H6" s="17">
        <v>0</v>
      </c>
      <c r="I6" s="18"/>
      <c r="J6" s="11">
        <f>G6*ROUND(H6,2)</f>
        <v>0</v>
      </c>
      <c r="K6" s="11"/>
      <c r="L6" s="11"/>
      <c r="M6" s="11"/>
      <c r="AA6" s="2">
        <f>H6*D6*C6*B6+I6*(D6+C6+B6+A6+1)</f>
        <v>0</v>
      </c>
    </row>
    <row r="7" spans="1:28" ht="42.75" x14ac:dyDescent="0.2">
      <c r="A7" s="23"/>
      <c r="B7" s="23">
        <v>15</v>
      </c>
      <c r="C7" s="23">
        <v>1</v>
      </c>
      <c r="D7" s="23">
        <v>20</v>
      </c>
      <c r="E7" s="23" t="s">
        <v>19</v>
      </c>
      <c r="F7" s="11" t="s">
        <v>18</v>
      </c>
      <c r="G7" s="11">
        <v>1</v>
      </c>
      <c r="H7" s="17">
        <v>0</v>
      </c>
      <c r="I7" s="18"/>
      <c r="J7" s="11">
        <f>G7*ROUND(H7,2)</f>
        <v>0</v>
      </c>
      <c r="K7" s="11"/>
      <c r="L7" s="11"/>
      <c r="M7" s="11"/>
      <c r="AA7" s="2">
        <f>H7*D7*C7*B7+I7*(D7+C7+B7+A7+1)</f>
        <v>0</v>
      </c>
    </row>
    <row r="8" spans="1:28" ht="42.75" x14ac:dyDescent="0.2">
      <c r="A8" s="23"/>
      <c r="B8" s="23">
        <v>15</v>
      </c>
      <c r="C8" s="23">
        <v>1</v>
      </c>
      <c r="D8" s="23">
        <v>30</v>
      </c>
      <c r="E8" s="23" t="s">
        <v>20</v>
      </c>
      <c r="F8" s="11" t="s">
        <v>18</v>
      </c>
      <c r="G8" s="11">
        <v>2</v>
      </c>
      <c r="H8" s="17">
        <v>0</v>
      </c>
      <c r="I8" s="18"/>
      <c r="J8" s="11">
        <f>G8*ROUND(H8,2)</f>
        <v>0</v>
      </c>
      <c r="K8" s="11"/>
      <c r="L8" s="11"/>
      <c r="M8" s="11"/>
      <c r="AA8" s="2">
        <f>H8*D8*C8*B8+I8*(D8+C8+B8+A8+1)</f>
        <v>0</v>
      </c>
    </row>
    <row r="9" spans="1:28" ht="42.75" x14ac:dyDescent="0.2">
      <c r="A9" s="23"/>
      <c r="B9" s="23">
        <v>15</v>
      </c>
      <c r="C9" s="23">
        <v>1</v>
      </c>
      <c r="D9" s="23">
        <v>40</v>
      </c>
      <c r="E9" s="23" t="s">
        <v>21</v>
      </c>
      <c r="F9" s="11" t="s">
        <v>18</v>
      </c>
      <c r="G9" s="11">
        <v>2</v>
      </c>
      <c r="H9" s="17">
        <v>0</v>
      </c>
      <c r="I9" s="18"/>
      <c r="J9" s="11">
        <f>G9*ROUND(H9,2)</f>
        <v>0</v>
      </c>
      <c r="K9" s="11"/>
      <c r="L9" s="11"/>
      <c r="M9" s="11"/>
      <c r="AA9" s="2">
        <f>H9*D9*C9*B9+I9*(D9+C9+B9+A9+1)</f>
        <v>0</v>
      </c>
    </row>
    <row r="10" spans="1:28" ht="42.75" x14ac:dyDescent="0.2">
      <c r="A10" s="23"/>
      <c r="B10" s="23">
        <v>15</v>
      </c>
      <c r="C10" s="23">
        <v>1</v>
      </c>
      <c r="D10" s="23">
        <v>50</v>
      </c>
      <c r="E10" s="23" t="s">
        <v>22</v>
      </c>
      <c r="F10" s="11" t="s">
        <v>18</v>
      </c>
      <c r="G10" s="11">
        <v>3</v>
      </c>
      <c r="H10" s="17">
        <v>0</v>
      </c>
      <c r="I10" s="18"/>
      <c r="J10" s="11">
        <f>G10*ROUND(H10,2)</f>
        <v>0</v>
      </c>
      <c r="K10" s="11"/>
      <c r="L10" s="11"/>
      <c r="M10" s="11"/>
      <c r="AA10" s="2">
        <f>H10*D10*C10*B10+I10*(D10+C10+B10+A10+1)</f>
        <v>0</v>
      </c>
    </row>
    <row r="11" spans="1:28" ht="28.5" x14ac:dyDescent="0.2">
      <c r="A11" s="23"/>
      <c r="B11" s="23">
        <v>15</v>
      </c>
      <c r="C11" s="23">
        <v>1</v>
      </c>
      <c r="D11" s="23">
        <v>60</v>
      </c>
      <c r="E11" s="23" t="s">
        <v>23</v>
      </c>
      <c r="F11" s="11" t="s">
        <v>18</v>
      </c>
      <c r="G11" s="11">
        <v>1</v>
      </c>
      <c r="H11" s="17">
        <v>0</v>
      </c>
      <c r="I11" s="18"/>
      <c r="J11" s="11">
        <f>G11*ROUND(H11,2)</f>
        <v>0</v>
      </c>
      <c r="K11" s="11"/>
      <c r="L11" s="11"/>
      <c r="M11" s="11"/>
      <c r="AA11" s="2">
        <f>H11*D11*C11*B11+I11*(D11+C11+B11+A11+1)</f>
        <v>0</v>
      </c>
    </row>
    <row r="12" spans="1:28" ht="28.5" x14ac:dyDescent="0.2">
      <c r="A12" s="23"/>
      <c r="B12" s="23">
        <v>15</v>
      </c>
      <c r="C12" s="23">
        <v>1</v>
      </c>
      <c r="D12" s="23">
        <v>70</v>
      </c>
      <c r="E12" s="23" t="s">
        <v>24</v>
      </c>
      <c r="F12" s="11" t="s">
        <v>18</v>
      </c>
      <c r="G12" s="11">
        <v>1</v>
      </c>
      <c r="H12" s="17">
        <v>0</v>
      </c>
      <c r="I12" s="18"/>
      <c r="J12" s="11">
        <f>G12*ROUND(H12,2)</f>
        <v>0</v>
      </c>
      <c r="K12" s="11"/>
      <c r="L12" s="11"/>
      <c r="M12" s="11"/>
      <c r="AA12" s="2">
        <f>H12*D12*C12*B12+I12*(D12+C12+B12+A12+1)</f>
        <v>0</v>
      </c>
    </row>
    <row r="13" spans="1:28" ht="85.5" x14ac:dyDescent="0.2">
      <c r="A13" s="23"/>
      <c r="B13" s="23">
        <v>15</v>
      </c>
      <c r="C13" s="23">
        <v>1</v>
      </c>
      <c r="D13" s="23">
        <v>80</v>
      </c>
      <c r="E13" s="23" t="s">
        <v>25</v>
      </c>
      <c r="F13" s="11" t="s">
        <v>18</v>
      </c>
      <c r="G13" s="11">
        <v>1</v>
      </c>
      <c r="H13" s="17">
        <v>0</v>
      </c>
      <c r="I13" s="18"/>
      <c r="J13" s="11">
        <f>G13*ROUND(H13,2)</f>
        <v>0</v>
      </c>
      <c r="K13" s="11"/>
      <c r="L13" s="11"/>
      <c r="M13" s="11"/>
      <c r="AA13" s="2">
        <f>H13*D13*C13*B13+I13*(D13+C13+B13+A13+1)</f>
        <v>0</v>
      </c>
    </row>
    <row r="14" spans="1:28" ht="28.5" x14ac:dyDescent="0.2">
      <c r="A14" s="23"/>
      <c r="B14" s="23">
        <v>15</v>
      </c>
      <c r="C14" s="23">
        <v>1</v>
      </c>
      <c r="D14" s="23">
        <v>90</v>
      </c>
      <c r="E14" s="23" t="s">
        <v>26</v>
      </c>
      <c r="F14" s="11" t="s">
        <v>18</v>
      </c>
      <c r="G14" s="11">
        <v>1</v>
      </c>
      <c r="H14" s="17">
        <v>0</v>
      </c>
      <c r="I14" s="18"/>
      <c r="J14" s="11">
        <f>G14*ROUND(H14,2)</f>
        <v>0</v>
      </c>
      <c r="K14" s="11"/>
      <c r="L14" s="11"/>
      <c r="M14" s="11"/>
      <c r="AA14" s="2">
        <f>H14*D14*C14*B14+I14*(D14+C14+B14+A14+1)</f>
        <v>0</v>
      </c>
    </row>
    <row r="15" spans="1:28" ht="42.75" x14ac:dyDescent="0.2">
      <c r="A15" s="23"/>
      <c r="B15" s="23">
        <v>15</v>
      </c>
      <c r="C15" s="23">
        <v>1</v>
      </c>
      <c r="D15" s="23">
        <v>100</v>
      </c>
      <c r="E15" s="23" t="s">
        <v>27</v>
      </c>
      <c r="F15" s="11" t="s">
        <v>18</v>
      </c>
      <c r="G15" s="11">
        <v>1</v>
      </c>
      <c r="H15" s="17">
        <v>0</v>
      </c>
      <c r="I15" s="18"/>
      <c r="J15" s="11">
        <f>G15*ROUND(H15,2)</f>
        <v>0</v>
      </c>
      <c r="K15" s="11"/>
      <c r="L15" s="11"/>
      <c r="M15" s="11"/>
      <c r="AA15" s="2">
        <f>H15*D15*C15*B15+I15*(D15+C15+B15+A15+1)</f>
        <v>0</v>
      </c>
    </row>
    <row r="16" spans="1:28" ht="28.5" x14ac:dyDescent="0.2">
      <c r="A16" s="23"/>
      <c r="B16" s="23">
        <v>15</v>
      </c>
      <c r="C16" s="23">
        <v>1</v>
      </c>
      <c r="D16" s="23">
        <v>110</v>
      </c>
      <c r="E16" s="23" t="s">
        <v>28</v>
      </c>
      <c r="F16" s="11" t="s">
        <v>29</v>
      </c>
      <c r="G16" s="11">
        <v>80</v>
      </c>
      <c r="H16" s="17">
        <v>0</v>
      </c>
      <c r="I16" s="18"/>
      <c r="J16" s="11">
        <f>G16*ROUND(H16,2)</f>
        <v>0</v>
      </c>
      <c r="K16" s="11"/>
      <c r="L16" s="11"/>
      <c r="M16" s="11"/>
      <c r="AA16" s="2">
        <f>H16*D16*C16*B16+I16*(D16+C16+B16+A16+1)</f>
        <v>0</v>
      </c>
    </row>
    <row r="17" spans="1:27" ht="28.5" x14ac:dyDescent="0.2">
      <c r="A17" s="23"/>
      <c r="B17" s="23">
        <v>15</v>
      </c>
      <c r="C17" s="23">
        <v>1</v>
      </c>
      <c r="D17" s="23">
        <v>120</v>
      </c>
      <c r="E17" s="23" t="s">
        <v>30</v>
      </c>
      <c r="F17" s="11" t="s">
        <v>29</v>
      </c>
      <c r="G17" s="11">
        <v>72</v>
      </c>
      <c r="H17" s="17">
        <v>0</v>
      </c>
      <c r="I17" s="18"/>
      <c r="J17" s="11">
        <f>G17*ROUND(H17,2)</f>
        <v>0</v>
      </c>
      <c r="K17" s="11"/>
      <c r="L17" s="11"/>
      <c r="M17" s="11"/>
      <c r="AA17" s="2">
        <f>H17*D17*C17*B17+I17*(D17+C17+B17+A17+1)</f>
        <v>0</v>
      </c>
    </row>
    <row r="18" spans="1:27" x14ac:dyDescent="0.2">
      <c r="A18" s="23"/>
      <c r="B18" s="23">
        <v>15</v>
      </c>
      <c r="C18" s="23">
        <v>1</v>
      </c>
      <c r="D18" s="23">
        <v>130</v>
      </c>
      <c r="E18" s="23" t="s">
        <v>31</v>
      </c>
      <c r="F18" s="11" t="s">
        <v>32</v>
      </c>
      <c r="G18" s="11">
        <v>20</v>
      </c>
      <c r="H18" s="17">
        <v>0</v>
      </c>
      <c r="I18" s="18"/>
      <c r="J18" s="11">
        <f>G18*ROUND(H18,2)</f>
        <v>0</v>
      </c>
      <c r="K18" s="11"/>
      <c r="L18" s="11"/>
      <c r="M18" s="11"/>
      <c r="AA18" s="2">
        <f>H18*D18*C18*B18+I18*(D18+C18+B18+A18+1)</f>
        <v>0</v>
      </c>
    </row>
    <row r="19" spans="1:27" x14ac:dyDescent="0.2">
      <c r="A19" s="23"/>
      <c r="B19" s="23">
        <v>15</v>
      </c>
      <c r="C19" s="23">
        <v>1</v>
      </c>
      <c r="D19" s="23">
        <v>140</v>
      </c>
      <c r="E19" s="23" t="s">
        <v>33</v>
      </c>
      <c r="F19" s="11" t="s">
        <v>32</v>
      </c>
      <c r="G19" s="11">
        <v>10</v>
      </c>
      <c r="H19" s="17">
        <v>0</v>
      </c>
      <c r="I19" s="18"/>
      <c r="J19" s="11">
        <f>G19*ROUND(H19,2)</f>
        <v>0</v>
      </c>
      <c r="K19" s="11"/>
      <c r="L19" s="11"/>
      <c r="M19" s="11"/>
      <c r="AA19" s="2">
        <f>H19*D19*C19*B19+I19*(D19+C19+B19+A19+1)</f>
        <v>0</v>
      </c>
    </row>
    <row r="20" spans="1:27" ht="28.5" x14ac:dyDescent="0.2">
      <c r="A20" s="23"/>
      <c r="B20" s="23">
        <v>15</v>
      </c>
      <c r="C20" s="23">
        <v>1</v>
      </c>
      <c r="D20" s="23">
        <v>150</v>
      </c>
      <c r="E20" s="23" t="s">
        <v>34</v>
      </c>
      <c r="F20" s="11" t="s">
        <v>32</v>
      </c>
      <c r="G20" s="11">
        <v>5</v>
      </c>
      <c r="H20" s="17">
        <v>0</v>
      </c>
      <c r="I20" s="18"/>
      <c r="J20" s="11">
        <f>G20*ROUND(H20,2)</f>
        <v>0</v>
      </c>
      <c r="K20" s="11"/>
      <c r="L20" s="11"/>
      <c r="M20" s="11"/>
      <c r="AA20" s="2">
        <f>H20*D20*C20*B20+I20*(D20+C20+B20+A20+1)</f>
        <v>0</v>
      </c>
    </row>
    <row r="21" spans="1:27" x14ac:dyDescent="0.2">
      <c r="A21" s="23"/>
      <c r="B21" s="23">
        <v>15</v>
      </c>
      <c r="C21" s="23">
        <v>1</v>
      </c>
      <c r="D21" s="23">
        <v>160</v>
      </c>
      <c r="E21" s="23" t="s">
        <v>35</v>
      </c>
      <c r="F21" s="11" t="s">
        <v>36</v>
      </c>
      <c r="G21" s="11">
        <v>8</v>
      </c>
      <c r="H21" s="17">
        <v>0</v>
      </c>
      <c r="I21" s="18"/>
      <c r="J21" s="11">
        <f>G21*ROUND(H21,2)</f>
        <v>0</v>
      </c>
      <c r="K21" s="11"/>
      <c r="L21" s="11"/>
      <c r="M21" s="11"/>
      <c r="AA21" s="2">
        <f>H21*D21*C21*B21+I21*(D21+C21+B21+A21+1)</f>
        <v>0</v>
      </c>
    </row>
    <row r="22" spans="1:27" x14ac:dyDescent="0.2">
      <c r="A22" s="23"/>
      <c r="B22" s="23">
        <v>15</v>
      </c>
      <c r="C22" s="23">
        <v>1</v>
      </c>
      <c r="D22" s="23">
        <v>170</v>
      </c>
      <c r="E22" s="23" t="s">
        <v>37</v>
      </c>
      <c r="F22" s="11" t="s">
        <v>36</v>
      </c>
      <c r="G22" s="11">
        <v>5</v>
      </c>
      <c r="H22" s="17">
        <v>0</v>
      </c>
      <c r="I22" s="18"/>
      <c r="J22" s="11">
        <f>G22*ROUND(H22,2)</f>
        <v>0</v>
      </c>
      <c r="K22" s="11"/>
      <c r="L22" s="11"/>
      <c r="M22" s="11"/>
      <c r="AA22" s="2">
        <f>H22*D22*C22*B22+I22*(D22+C22+B22+A22+1)</f>
        <v>0</v>
      </c>
    </row>
    <row r="23" spans="1:27" x14ac:dyDescent="0.2">
      <c r="A23" s="23"/>
      <c r="B23" s="23">
        <v>15</v>
      </c>
      <c r="C23" s="23">
        <v>1</v>
      </c>
      <c r="D23" s="23">
        <v>180</v>
      </c>
      <c r="E23" s="23" t="s">
        <v>38</v>
      </c>
      <c r="F23" s="11" t="s">
        <v>36</v>
      </c>
      <c r="G23" s="11">
        <v>1</v>
      </c>
      <c r="H23" s="17">
        <v>0</v>
      </c>
      <c r="I23" s="18"/>
      <c r="J23" s="11">
        <f>G23*ROUND(H23,2)</f>
        <v>0</v>
      </c>
      <c r="K23" s="11"/>
      <c r="L23" s="11"/>
      <c r="M23" s="11"/>
      <c r="AA23" s="2">
        <f>H23*D23*C23*B23+I23*(D23+C23+B23+A23+1)</f>
        <v>0</v>
      </c>
    </row>
    <row r="24" spans="1:27" ht="42.75" x14ac:dyDescent="0.2">
      <c r="A24" s="23"/>
      <c r="B24" s="23">
        <v>15</v>
      </c>
      <c r="C24" s="23">
        <v>1</v>
      </c>
      <c r="D24" s="23">
        <v>190</v>
      </c>
      <c r="E24" s="23" t="s">
        <v>39</v>
      </c>
      <c r="F24" s="11" t="s">
        <v>36</v>
      </c>
      <c r="G24" s="11">
        <v>7</v>
      </c>
      <c r="H24" s="17">
        <v>0</v>
      </c>
      <c r="I24" s="18"/>
      <c r="J24" s="11">
        <f>G24*ROUND(H24,2)</f>
        <v>0</v>
      </c>
      <c r="K24" s="11"/>
      <c r="L24" s="11"/>
      <c r="M24" s="11"/>
      <c r="AA24" s="2">
        <f>H24*D24*C24*B24+I24*(D24+C24+B24+A24+1)</f>
        <v>0</v>
      </c>
    </row>
    <row r="25" spans="1:27" ht="42.75" x14ac:dyDescent="0.2">
      <c r="A25" s="23"/>
      <c r="B25" s="23">
        <v>15</v>
      </c>
      <c r="C25" s="23">
        <v>1</v>
      </c>
      <c r="D25" s="23">
        <v>200</v>
      </c>
      <c r="E25" s="23" t="s">
        <v>40</v>
      </c>
      <c r="F25" s="11" t="s">
        <v>36</v>
      </c>
      <c r="G25" s="11">
        <v>1</v>
      </c>
      <c r="H25" s="17">
        <v>0</v>
      </c>
      <c r="I25" s="18"/>
      <c r="J25" s="11">
        <f>G25*ROUND(H25,2)</f>
        <v>0</v>
      </c>
      <c r="K25" s="11"/>
      <c r="L25" s="11"/>
      <c r="M25" s="11"/>
      <c r="AA25" s="2">
        <f>H25*D25*C25*B25+I25*(D25+C25+B25+A25+1)</f>
        <v>0</v>
      </c>
    </row>
    <row r="26" spans="1:27" ht="42.75" x14ac:dyDescent="0.2">
      <c r="A26" s="23"/>
      <c r="B26" s="23">
        <v>15</v>
      </c>
      <c r="C26" s="23">
        <v>1</v>
      </c>
      <c r="D26" s="23">
        <v>210</v>
      </c>
      <c r="E26" s="23" t="s">
        <v>41</v>
      </c>
      <c r="F26" s="11" t="s">
        <v>36</v>
      </c>
      <c r="G26" s="11">
        <v>2</v>
      </c>
      <c r="H26" s="17">
        <v>0</v>
      </c>
      <c r="I26" s="18"/>
      <c r="J26" s="11">
        <f>G26*ROUND(H26,2)</f>
        <v>0</v>
      </c>
      <c r="K26" s="11"/>
      <c r="L26" s="11"/>
      <c r="M26" s="11"/>
      <c r="AA26" s="2">
        <f>H26*D26*C26*B26+I26*(D26+C26+B26+A26+1)</f>
        <v>0</v>
      </c>
    </row>
    <row r="27" spans="1:27" ht="28.5" x14ac:dyDescent="0.2">
      <c r="A27" s="23"/>
      <c r="B27" s="23">
        <v>15</v>
      </c>
      <c r="C27" s="23">
        <v>1</v>
      </c>
      <c r="D27" s="23">
        <v>220</v>
      </c>
      <c r="E27" s="23" t="s">
        <v>42</v>
      </c>
      <c r="F27" s="11" t="s">
        <v>29</v>
      </c>
      <c r="G27" s="11">
        <v>0.36</v>
      </c>
      <c r="H27" s="17">
        <v>0</v>
      </c>
      <c r="I27" s="18"/>
      <c r="J27" s="11">
        <f>G27*ROUND(H27,2)</f>
        <v>0</v>
      </c>
      <c r="K27" s="11"/>
      <c r="L27" s="11"/>
      <c r="M27" s="11"/>
      <c r="AA27" s="2">
        <f>H27*D27*C27*B27+I27*(D27+C27+B27+A27+1)</f>
        <v>0</v>
      </c>
    </row>
    <row r="28" spans="1:27" ht="28.5" x14ac:dyDescent="0.2">
      <c r="A28" s="23"/>
      <c r="B28" s="23">
        <v>15</v>
      </c>
      <c r="C28" s="23">
        <v>1</v>
      </c>
      <c r="D28" s="23">
        <v>230</v>
      </c>
      <c r="E28" s="23" t="s">
        <v>43</v>
      </c>
      <c r="F28" s="11" t="s">
        <v>36</v>
      </c>
      <c r="G28" s="11">
        <v>2</v>
      </c>
      <c r="H28" s="17">
        <v>0</v>
      </c>
      <c r="I28" s="18"/>
      <c r="J28" s="11">
        <f>G28*ROUND(H28,2)</f>
        <v>0</v>
      </c>
      <c r="K28" s="11"/>
      <c r="L28" s="11"/>
      <c r="M28" s="11"/>
      <c r="AA28" s="2">
        <f>H28*D28*C28*B28+I28*(D28+C28+B28+A28+1)</f>
        <v>0</v>
      </c>
    </row>
    <row r="29" spans="1:27" ht="28.5" x14ac:dyDescent="0.2">
      <c r="A29" s="23"/>
      <c r="B29" s="23">
        <v>15</v>
      </c>
      <c r="C29" s="23">
        <v>1</v>
      </c>
      <c r="D29" s="23">
        <v>240</v>
      </c>
      <c r="E29" s="23" t="s">
        <v>44</v>
      </c>
      <c r="F29" s="11" t="s">
        <v>36</v>
      </c>
      <c r="G29" s="11">
        <v>2</v>
      </c>
      <c r="H29" s="17">
        <v>0</v>
      </c>
      <c r="I29" s="18"/>
      <c r="J29" s="11">
        <f>G29*ROUND(H29,2)</f>
        <v>0</v>
      </c>
      <c r="K29" s="11"/>
      <c r="L29" s="11"/>
      <c r="M29" s="11"/>
      <c r="AA29" s="2">
        <f>H29*D29*C29*B29+I29*(D29+C29+B29+A29+1)</f>
        <v>0</v>
      </c>
    </row>
    <row r="30" spans="1:27" ht="28.5" x14ac:dyDescent="0.2">
      <c r="A30" s="23"/>
      <c r="B30" s="23">
        <v>15</v>
      </c>
      <c r="C30" s="23">
        <v>1</v>
      </c>
      <c r="D30" s="23">
        <v>250</v>
      </c>
      <c r="E30" s="23" t="s">
        <v>45</v>
      </c>
      <c r="F30" s="11" t="s">
        <v>36</v>
      </c>
      <c r="G30" s="11">
        <v>2</v>
      </c>
      <c r="H30" s="17">
        <v>0</v>
      </c>
      <c r="I30" s="18"/>
      <c r="J30" s="11">
        <f>G30*ROUND(H30,2)</f>
        <v>0</v>
      </c>
      <c r="K30" s="11"/>
      <c r="L30" s="11"/>
      <c r="M30" s="11"/>
      <c r="AA30" s="2">
        <f>H30*D30*C30*B30+I30*(D30+C30+B30+A30+1)</f>
        <v>0</v>
      </c>
    </row>
    <row r="31" spans="1:27" ht="42.75" x14ac:dyDescent="0.2">
      <c r="A31" s="23"/>
      <c r="B31" s="23">
        <v>15</v>
      </c>
      <c r="C31" s="23">
        <v>1</v>
      </c>
      <c r="D31" s="23">
        <v>260</v>
      </c>
      <c r="E31" s="23" t="s">
        <v>46</v>
      </c>
      <c r="F31" s="11" t="s">
        <v>18</v>
      </c>
      <c r="G31" s="11">
        <v>1</v>
      </c>
      <c r="H31" s="17">
        <v>0</v>
      </c>
      <c r="I31" s="18"/>
      <c r="J31" s="11">
        <f>G31*ROUND(H31,2)</f>
        <v>0</v>
      </c>
      <c r="K31" s="11"/>
      <c r="L31" s="11"/>
      <c r="M31" s="11"/>
      <c r="AA31" s="2">
        <f>H31*D31*C31*B31+I31*(D31+C31+B31+A31+1)</f>
        <v>0</v>
      </c>
    </row>
    <row r="32" spans="1:27" ht="28.5" x14ac:dyDescent="0.2">
      <c r="A32" s="23"/>
      <c r="B32" s="23">
        <v>15</v>
      </c>
      <c r="C32" s="23">
        <v>1</v>
      </c>
      <c r="D32" s="23">
        <v>270</v>
      </c>
      <c r="E32" s="23" t="s">
        <v>47</v>
      </c>
      <c r="F32" s="11" t="s">
        <v>32</v>
      </c>
      <c r="G32" s="11">
        <v>40</v>
      </c>
      <c r="H32" s="17">
        <v>0</v>
      </c>
      <c r="I32" s="18"/>
      <c r="J32" s="11">
        <f>G32*ROUND(H32,2)</f>
        <v>0</v>
      </c>
      <c r="K32" s="11"/>
      <c r="L32" s="11"/>
      <c r="M32" s="11"/>
      <c r="AA32" s="2">
        <f>H32*D32*C32*B32+I32*(D32+C32+B32+A32+1)</f>
        <v>0</v>
      </c>
    </row>
    <row r="33" spans="1:27" ht="28.5" x14ac:dyDescent="0.2">
      <c r="A33" s="23"/>
      <c r="B33" s="23">
        <v>15</v>
      </c>
      <c r="C33" s="23">
        <v>1</v>
      </c>
      <c r="D33" s="23">
        <v>280</v>
      </c>
      <c r="E33" s="23" t="s">
        <v>48</v>
      </c>
      <c r="F33" s="11" t="s">
        <v>18</v>
      </c>
      <c r="G33" s="11">
        <v>8</v>
      </c>
      <c r="H33" s="17">
        <v>0</v>
      </c>
      <c r="I33" s="18"/>
      <c r="J33" s="11">
        <f>G33*ROUND(H33,2)</f>
        <v>0</v>
      </c>
      <c r="K33" s="11"/>
      <c r="L33" s="11"/>
      <c r="M33" s="11"/>
      <c r="AA33" s="2">
        <f>H33*D33*C33*B33+I33*(D33+C33+B33+A33+1)</f>
        <v>0</v>
      </c>
    </row>
    <row r="34" spans="1:27" ht="42.75" x14ac:dyDescent="0.2">
      <c r="A34" s="23"/>
      <c r="B34" s="23">
        <v>15</v>
      </c>
      <c r="C34" s="23">
        <v>1</v>
      </c>
      <c r="D34" s="23">
        <v>290</v>
      </c>
      <c r="E34" s="23" t="s">
        <v>49</v>
      </c>
      <c r="F34" s="11" t="s">
        <v>18</v>
      </c>
      <c r="G34" s="11">
        <v>1</v>
      </c>
      <c r="H34" s="17">
        <v>0</v>
      </c>
      <c r="I34" s="18"/>
      <c r="J34" s="11">
        <f>G34*ROUND(H34,2)</f>
        <v>0</v>
      </c>
      <c r="K34" s="11"/>
      <c r="L34" s="11"/>
      <c r="M34" s="11"/>
      <c r="AA34" s="2">
        <f>H34*D34*C34*B34+I34*(D34+C34+B34+A34+1)</f>
        <v>0</v>
      </c>
    </row>
    <row r="35" spans="1:27" ht="28.5" x14ac:dyDescent="0.2">
      <c r="A35" s="23"/>
      <c r="B35" s="23">
        <v>15</v>
      </c>
      <c r="C35" s="23">
        <v>1</v>
      </c>
      <c r="D35" s="23">
        <v>300</v>
      </c>
      <c r="E35" s="23" t="s">
        <v>50</v>
      </c>
      <c r="F35" s="11" t="s">
        <v>18</v>
      </c>
      <c r="G35" s="11">
        <v>1</v>
      </c>
      <c r="H35" s="17">
        <v>0</v>
      </c>
      <c r="I35" s="18"/>
      <c r="J35" s="11">
        <f>G35*ROUND(H35,2)</f>
        <v>0</v>
      </c>
      <c r="K35" s="11"/>
      <c r="L35" s="11"/>
      <c r="M35" s="11"/>
      <c r="AA35" s="2">
        <f>H35*D35*C35*B35+I35*(D35+C35+B35+A35+1)</f>
        <v>0</v>
      </c>
    </row>
    <row r="36" spans="1:27" x14ac:dyDescent="0.2">
      <c r="A36" s="23"/>
      <c r="B36" s="23">
        <v>15</v>
      </c>
      <c r="C36" s="23">
        <v>1</v>
      </c>
      <c r="D36" s="23">
        <v>310</v>
      </c>
      <c r="E36" s="23" t="s">
        <v>51</v>
      </c>
      <c r="F36" s="11" t="s">
        <v>18</v>
      </c>
      <c r="G36" s="11">
        <v>1</v>
      </c>
      <c r="H36" s="17">
        <v>0</v>
      </c>
      <c r="I36" s="18"/>
      <c r="J36" s="11">
        <f>G36*ROUND(H36,2)</f>
        <v>0</v>
      </c>
      <c r="K36" s="11"/>
      <c r="L36" s="11"/>
      <c r="M36" s="11"/>
      <c r="AA36" s="2">
        <f>H36*D36*C36*B36+I36*(D36+C36+B36+A36+1)</f>
        <v>0</v>
      </c>
    </row>
    <row r="37" spans="1:27" x14ac:dyDescent="0.2">
      <c r="A37" s="23"/>
      <c r="B37" s="23">
        <v>15</v>
      </c>
      <c r="C37" s="23">
        <v>1</v>
      </c>
      <c r="D37" s="23">
        <v>320</v>
      </c>
      <c r="E37" s="23" t="s">
        <v>52</v>
      </c>
      <c r="F37" s="11" t="s">
        <v>18</v>
      </c>
      <c r="G37" s="11">
        <v>1</v>
      </c>
      <c r="H37" s="17">
        <v>0</v>
      </c>
      <c r="I37" s="18"/>
      <c r="J37" s="11">
        <f>G37*ROUND(H37,2)</f>
        <v>0</v>
      </c>
      <c r="K37" s="11"/>
      <c r="L37" s="11"/>
      <c r="M37" s="11"/>
      <c r="AA37" s="2">
        <f>H37*D37*C37*B37+I37*(D37+C37+B37+A37+1)</f>
        <v>0</v>
      </c>
    </row>
    <row r="38" spans="1:27" ht="15" x14ac:dyDescent="0.25">
      <c r="A38" s="4"/>
      <c r="B38" s="4">
        <v>15</v>
      </c>
      <c r="C38" s="4">
        <v>2</v>
      </c>
      <c r="D38" s="4"/>
      <c r="E38" s="4" t="s">
        <v>53</v>
      </c>
      <c r="F38" s="13"/>
      <c r="G38" s="13"/>
      <c r="H38" s="14"/>
      <c r="I38" s="15"/>
      <c r="J38" s="16">
        <f>SUM(J39:J41)</f>
        <v>0</v>
      </c>
      <c r="K38" s="11">
        <f>SUM(J39:J41)*(100-ROUND(I38,2))/100</f>
        <v>0</v>
      </c>
      <c r="L38" s="11"/>
      <c r="M38" s="11"/>
      <c r="AA38" s="2">
        <f>H38*D38*C38*B38+I38*(D38+C38+B38+A38+1)</f>
        <v>0</v>
      </c>
    </row>
    <row r="39" spans="1:27" x14ac:dyDescent="0.2">
      <c r="A39" s="23"/>
      <c r="B39" s="23">
        <v>15</v>
      </c>
      <c r="C39" s="23">
        <v>2</v>
      </c>
      <c r="D39" s="23">
        <v>5</v>
      </c>
      <c r="E39" s="23" t="s">
        <v>54</v>
      </c>
      <c r="F39" s="11"/>
      <c r="G39" s="11">
        <v>0</v>
      </c>
      <c r="H39" s="17">
        <v>0</v>
      </c>
      <c r="I39" s="18"/>
      <c r="J39" s="11">
        <f>G39*ROUND(H39,2)</f>
        <v>0</v>
      </c>
      <c r="K39" s="11"/>
      <c r="L39" s="11"/>
      <c r="M39" s="11"/>
      <c r="AA39" s="2">
        <f>H39*D39*C39*B39+I39*(D39+C39+B39+A39+1)</f>
        <v>0</v>
      </c>
    </row>
    <row r="40" spans="1:27" ht="28.5" x14ac:dyDescent="0.2">
      <c r="A40" s="23"/>
      <c r="B40" s="23">
        <v>15</v>
      </c>
      <c r="C40" s="23">
        <v>2</v>
      </c>
      <c r="D40" s="23">
        <v>10</v>
      </c>
      <c r="E40" s="23" t="s">
        <v>55</v>
      </c>
      <c r="F40" s="11" t="s">
        <v>18</v>
      </c>
      <c r="G40" s="11">
        <v>1</v>
      </c>
      <c r="H40" s="17">
        <v>0</v>
      </c>
      <c r="I40" s="18"/>
      <c r="J40" s="11">
        <f>G40*ROUND(H40,2)</f>
        <v>0</v>
      </c>
      <c r="K40" s="11"/>
      <c r="L40" s="11"/>
      <c r="M40" s="11"/>
      <c r="AA40" s="2">
        <f>H40*D40*C40*B40+I40*(D40+C40+B40+A40+1)</f>
        <v>0</v>
      </c>
    </row>
    <row r="41" spans="1:27" x14ac:dyDescent="0.2">
      <c r="A41" s="11"/>
      <c r="B41" s="11">
        <v>15</v>
      </c>
      <c r="C41" s="11">
        <v>2</v>
      </c>
      <c r="D41" s="11">
        <v>20</v>
      </c>
      <c r="E41" s="11" t="s">
        <v>56</v>
      </c>
      <c r="F41" s="11" t="s">
        <v>18</v>
      </c>
      <c r="G41" s="11">
        <v>1</v>
      </c>
      <c r="H41" s="17">
        <v>0</v>
      </c>
      <c r="I41" s="18"/>
      <c r="J41" s="11">
        <f>G41*ROUND(H41,2)</f>
        <v>0</v>
      </c>
      <c r="K41" s="11"/>
      <c r="L41" s="11"/>
      <c r="M41" s="11"/>
      <c r="AA41" s="2">
        <f>H41*D41*C41*B41+I41*(D41+C41+B41+A41+1)</f>
        <v>0</v>
      </c>
    </row>
    <row r="43" spans="1:27" ht="15" x14ac:dyDescent="0.25">
      <c r="C43" s="20" t="s">
        <v>57</v>
      </c>
      <c r="E43" s="19">
        <f>ROUND(100*AVERAGEA(AA:AA),0)</f>
        <v>0</v>
      </c>
    </row>
    <row r="44" spans="1:27" ht="15" x14ac:dyDescent="0.25">
      <c r="B44" s="21"/>
    </row>
    <row r="45" spans="1:27" ht="15" x14ac:dyDescent="0.25">
      <c r="B45" s="21" t="s">
        <v>58</v>
      </c>
    </row>
    <row r="46" spans="1:27" ht="15" x14ac:dyDescent="0.25">
      <c r="B46" s="21" t="s">
        <v>59</v>
      </c>
    </row>
    <row r="47" spans="1:27" ht="15" x14ac:dyDescent="0.25">
      <c r="B47" s="21" t="s">
        <v>60</v>
      </c>
    </row>
    <row r="48" spans="1:27" ht="15" x14ac:dyDescent="0.25">
      <c r="B48" s="21" t="s">
        <v>61</v>
      </c>
    </row>
  </sheetData>
  <sheetProtection password="EE9B" sheet="1" objects="1" scenarios="1" formatColumns="0" sort="0" autoFilter="0"/>
  <autoFilter ref="A1:M1"/>
  <pageMargins left="0.1111111111111111" right="0.22222222222222221" top="0.34722222222222221" bottom="0.34722222222222221" header="0.1388888888888889" footer="0.1388888888888889"/>
  <pageSetup paperSize="9" scale="85" orientation="landscape" horizontalDpi="0" verticalDpi="0" r:id="rId1"/>
  <headerFooter>
    <oddHeader>&amp;C הצעה למכרז מספר 277-2019&amp;Rמכבי שירותי בריאות (ישן)      &amp;L&amp;D</oddHeader>
    <oddFooter>&amp;Lמגיש ההצעה:________________  חתימה:_____________&amp;Rעמוד &amp;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2</vt:i4>
      </vt:variant>
    </vt:vector>
  </HeadingPairs>
  <TitlesOfParts>
    <vt:vector size="6" baseType="lpstr">
      <vt:lpstr>הצעת קבלן</vt:lpstr>
      <vt:lpstr>גיליון1</vt:lpstr>
      <vt:lpstr>גיליון2</vt:lpstr>
      <vt:lpstr>גיליון3</vt:lpstr>
      <vt:lpstr>'הצעת קבלן'!WPrint_Area_W</vt:lpstr>
      <vt:lpstr>'הצעת קבלן'!WPrint_TitlesW</vt:lpstr>
    </vt:vector>
  </TitlesOfParts>
  <Company>Maccabi HealthCare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feldman_j</dc:creator>
  <cp:lastModifiedBy>feldman_j</cp:lastModifiedBy>
  <dcterms:created xsi:type="dcterms:W3CDTF">2019-08-14T06:56:14Z</dcterms:created>
  <dcterms:modified xsi:type="dcterms:W3CDTF">2019-08-14T06:56:17Z</dcterms:modified>
</cp:coreProperties>
</file>