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60" yWindow="90" windowWidth="24600" windowHeight="14250" activeTab="0"/>
  </bookViews>
  <sheets>
    <sheet name="הצעת קבלן" sheetId="4" r:id="rId1"/>
    <sheet name="גיליון1" sheetId="1" r:id="rId2"/>
    <sheet name="גיליון2" sheetId="2" r:id="rId3"/>
    <sheet name="גיליון3" sheetId="3" r:id="rId4"/>
  </sheets>
  <definedNames>
    <definedName name="_xlnm._FilterDatabase" localSheetId="0" hidden="1">'הצעת קבלן'!$A$1:$M$1</definedName>
    <definedName name="_xlnm.Print_Area" localSheetId="0">'הצעת קבלן'!$A$1:$M$41</definedName>
    <definedName name="_xlnm.Print_Titles" localSheetId="0">'הצעת קבלן'!$1:$1</definedName>
  </definedNames>
  <calcPr calcId="145621"/>
</workbook>
</file>

<file path=xl/sharedStrings.xml><?xml version="1.0" encoding="utf-8"?>
<sst xmlns="http://schemas.openxmlformats.org/spreadsheetml/2006/main" count="88" uniqueCount="60">
  <si>
    <t>תת כתב</t>
  </si>
  <si>
    <t>פרק</t>
  </si>
  <si>
    <t>תת פרק</t>
  </si>
  <si>
    <t>סעיף</t>
  </si>
  <si>
    <t>תאור הסעיף</t>
  </si>
  <si>
    <t>יח"מ</t>
  </si>
  <si>
    <t>כמות</t>
  </si>
  <si>
    <t>מחיר יחידה</t>
  </si>
  <si>
    <t>אחוז הנחה</t>
  </si>
  <si>
    <t>סה"כ לפני הנחה</t>
  </si>
  <si>
    <t>סה"כ לתת פרק</t>
  </si>
  <si>
    <t>סה"כ לפרק</t>
  </si>
  <si>
    <t>סה"כ לכתב</t>
  </si>
  <si>
    <t>כל סעיפי כתב כמויות</t>
  </si>
  <si>
    <t>מיזוג אויר ואוורור</t>
  </si>
  <si>
    <t>מערכות טיפול באויר</t>
  </si>
  <si>
    <t>אספקה והתקנה של מזגן מיני-מרכזי מתוצרת "אלקטרה" דגם EMD-50T לתפוקת קירור של 46,100 BTU/H, לרבות פיקוד קירי (כולל כרטיסון), קבלים לתיקון כופל ההספק ל-20.9, הובלה לאתר, משטחי העמדה בולמי רעידות ליחידת העיבוי כדוגמת תוצרת "MASON" דגם SUPER-W PAD, מפסק בטחון, מתלים ותמיכות, חיווט ללוח הפעלה, חיבור לתעלו ת עם קטע גמיש, חיבור לצנרת גז, חיבור לניקוז לרבות סיפון וחיבור למערכת חשמל ופיקוד, לפי המפרט הטכני והתוכניות.</t>
  </si>
  <si>
    <t>קומפלט</t>
  </si>
  <si>
    <t>אספקה והתקנה של יחידת אויר צח כדוגמת תוצרת "אוריס", לרבות מאייד מושתק כדוגמת דגם ED-40Q לספיקת אויר של 1,200 CFM ו-2 יחידות עיבוי כדוגמת דגם CF-G40SQ לתפוקת קירור של 38,500 BTU/H (בתנאי אויר צח) כל אחת, גופי חימום חשמליים בהספק 3X3.6KW, מנוע מוגדל עם 5 מהירויות למאייד, שמירת לחץ ראש, Hot Gas Bypass, תרמוסטט הגנה לגופי חימום, מפסק זרימה פרסוסטטי, מערכת פיקוד (2 דרגות קירור ו-3 דרגות חימום) עם לוח הפעלה וקבלים לתיקון כופל ההספק ל-0.92, משטחי העמדה בולמי רעידות ליחידות העיבוי כדוגמת תוצרת "MASON" דגם SUPER-W PAD, מפסק בטחון, מתלים ותמיכות, התקנת מערכת פיקוד, חיווט ללוח הפעלה, חיבור לתעלות עם קטע</t>
  </si>
  <si>
    <t xml:space="preserve"> המשך תיאור - גמיש, חיבור לצנרת גז, מילוי קרר כנדרש, חיבור לניקוז לרבות סיפון וחיבור למערכת חשמל ופיקוד, לפי המפרט הטכני והתוכניות.</t>
  </si>
  <si>
    <t>אספקה והתקנה של מזגן מפוצל מתוצרת "אלקטרה" דגם "CLASSIC 14" לתפוקת קירור של 12,100 BTU/H, לרבות פיקוד קירי (כולל כרטיסון), הובלה לאתר, משטחי העמדה בולמי רעידות כדוגמת תוצרת "MASON" דגם SUPER-W PAD, מפסק בטחון, חיבור לצנרת גז, מילוי קרר כנדרש, חיבור לניקוז וחיבור למערכת חשמל ופיקוד, לפי המפרט הטכני ו התוכניות.</t>
  </si>
  <si>
    <t>אספקה והתקנה של מפוח צנטריפוגלי מותקן בתעלה כדוגמת תוצרת "S&amp;P" דגם TD-500/160 SILENT לספיקת אויר של 350 מ"ק/ש' כנגד 12 מ"מ עומד מים, לרבות גגון נגד גשם, ווסת מהירות כדוגמת דגם REB-1N, התחברות לתעלה וחיבור למערכת חשמל ופיקוד, לפי המפרט הטכני והתוכניות.</t>
  </si>
  <si>
    <t>צנרת ואביזרים</t>
  </si>
  <si>
    <t>אספקה והתקנה של חבילת צנרת גז וחשמל עבור מזגן מיני-מרכזי מתוצרת "אלקטרה" דגם EMD-50T או כדוגמת תוצרת "אוריס" דגם CF-40, לרבות צינור יניקה וצינור נוזל קר, בידוד, כבל חשמל ופיקוד ועטיפת הצנרת מחוץ למבנה באמצעות תחבושת סילפס (הכמות הרשומה - עבור חיבור כל יחידת עיבוי למאייד), לפי המפרט הטכני והתוכניות.</t>
  </si>
  <si>
    <t>מ"א</t>
  </si>
  <si>
    <t>חבילת צנרת כנ"ל, אך עבור מזגן מפוצל מתוצרת "אלקטרה" דגם CLASSIC14"".</t>
  </si>
  <si>
    <t>אספקה והתקנה של תעלת פח מגולוון להתקנת צנרת גז וחשמל, לפי המפרט הטכני והתוכניות.</t>
  </si>
  <si>
    <t>תעלות ומפזרים</t>
  </si>
  <si>
    <t>אספקה והתקנה של תעלות אויר מפח מגולוון בעובי מתאים למידות חתך התעלה לפי תקן סמקנה, לרבות מתלים, חיזוקים, מתאמים לחיבור תעלות גמישות, תמיכות וכל האביזרים הדרושים, לפי המפרט הטכני והתוכניות.</t>
  </si>
  <si>
    <t>מ"ר</t>
  </si>
  <si>
    <t>אספקה והתקנה של בידוד אקוסטי פנימי בעובי "1 לתעלות אויר, לפי המפרט הטכני והתוכניות.</t>
  </si>
  <si>
    <t>אספקה והתקנה של בידוד תרמי חיצוני בעובי "1 לתעלות אויר מתאים לת"י 1001, לפי המפרט הטכני והתוכניות.</t>
  </si>
  <si>
    <t>אספקה והתקנה של אביזר חיבור בין תעלת פח מגולוון לתעלה גמישה בקוטר "10, לפי המפרט הטכני והתוכניות.</t>
  </si>
  <si>
    <t>יח'</t>
  </si>
  <si>
    <t>אביזר חיבור כנ"ל, אך לתעלה גמישה בקוטר "8.</t>
  </si>
  <si>
    <t>אביזר כנ"ל, אך לחיבור תעלה גמישה בקוטר "6.</t>
  </si>
  <si>
    <t>אספקה והתקנה של תעלות אויר מבודדות גמישות בקוטר "10 כדוגמת תוצרת "AMERIFLEX" דגם AF-016 או שווה ערך בעל אישור ת"י 1001, לרבות מעברים, מתלים, חיזוקים, תמיכות וכל האביזרים הדרושים, לפי המפרט הטכני והתוכניות.</t>
  </si>
  <si>
    <t>תעלות כנ"ל, אך בקוטר "8.</t>
  </si>
  <si>
    <t>תעלות כנ"ל, אך בקוטר "6.</t>
  </si>
  <si>
    <t>אספקה והתקנה של תעלות אויר גמישות ללא בידוד בקוטר "6 כדוגמת תוצרת "AMERIFLEX" דגם AF-012 או שווה ערך בעל אישור ת"י 1001, לרבות מעברים, מתלים, חיזוקים, תמיכות וכל האביזרים הדרושים, לפי המפרט הטכני והתוכניות.</t>
  </si>
  <si>
    <t>אספקה והתקנה של מפזר אויר תקרתי מאלומיניום משוך בגוון לפי בחירת האדריכל כדוגמת תוצרת "יעד" במידות חוץ 60X60 ס"מ (מידות פנים-לפי הרשום בתוכניות), לרבות ווסת כמות אויר ומתאם, לפי המפרט הטכני והתוכניות.</t>
  </si>
  <si>
    <t>אספקה והתקנה של תריס אויר חוזר מאלומיניום משוך נפתח על ציר כדוגמת תוצרת "יעד" במידות 60X60 ס"מ, לרבות מסנן אויר עם מסגרת פח מגולוון ומתאם, לפי המפרט הטכני והתוכניות.</t>
  </si>
  <si>
    <t>אספקה והתקנה של תריס אספקת אויר כדוגמת תוצרת "יעד" דגם PV-2-200, לפי המפרט הטכני והתוכניות.</t>
  </si>
  <si>
    <t>תריס כנ"ל, אך כדוגמת דגם PV-2-150.</t>
  </si>
  <si>
    <t>אספקה והתקנה של תריס יניקת אויר כדוגמת תוצרת "יעד" דגם PV-1-150, לפי המפרט הטכני והתוכניות.</t>
  </si>
  <si>
    <t>אספקה והתקנה של מדף וויסות ידני מותקן בתעלה בקוטר "10, לפי המפרט הטכני והתוכניות.</t>
  </si>
  <si>
    <t>מדף וויסות כנ"ל, אך בקוטר "8.</t>
  </si>
  <si>
    <t>אספקה והתקנה של תריס נגד גשם מאלומיניום משוך כדוגמת תוצרת "יעד" במידות 75X30 ס"מ מותקן בחלון, לרבות מתאם, לפי המפרט הטכני והתוכניות.</t>
  </si>
  <si>
    <t>אספקה והתקנה של מדף ממונע נגד אש מותקן בתעלה בשטח קטן מ-0.25 מ"ר, לרבות דלת גישה, לפי המפרט הטכני והתוכניות.</t>
  </si>
  <si>
    <t>אספקה והתקנה של מנוע חשמלי מוחזר קפיץ 24V כדוגמת תוצרת "BELIMO" למדף נגד אש, לרבות 2 מפסקי גבול, פתח גישה וחיווט חשמלי עד ללוח החשמל, לפי המפרט הטכני והתוכניות.</t>
  </si>
  <si>
    <t>כללי</t>
  </si>
  <si>
    <t>מילוי קרר, איזון, ויסות, שילוט, הפעלת המערכות, ספר מתקן, שרות ואחריות, לפי המפרט הטכני.</t>
  </si>
  <si>
    <t>ביקורת בודק חשמל מוסמך לכל מתקני מיזוג האויר והאוורור בפרוייקט, לפי המפרט הטכני.</t>
  </si>
  <si>
    <t>ביקורת מכון התקנים לכל מתקני מיזוג האויר והאוורור בפרוייקט לצורך אישור התאמה לת"י 1001, לפי המפרט הטכני.</t>
  </si>
  <si>
    <t>אספקה והתקנה של מעבר צנרת לגג המבנה, לרבות קידוח בטון בקוטר "8, שרוול מעבר מפלדה עם "מקל סבא", תיקוני איטום לגג ומילוי באמצעות קצף מתנפח מסוג UDA FOAMSO, לפי המפרט הטכני והתוכניות.</t>
  </si>
  <si>
    <t>קוד אימות</t>
  </si>
  <si>
    <t>:הערות</t>
  </si>
  <si>
    <t>הסכומים המוצעים הינם בשקלים ואינם כוללים מע"מ</t>
  </si>
  <si>
    <t>מחירי היחידה ואחוזי ההנחה הנקלטים, יכללו עד שתי ספרות מימין לנקודה העשרונית</t>
  </si>
  <si>
    <t>גליון הצעת קבלן שיוגש יהיה הגליון המקורי (ולא גליון מועתק)</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</si>
</sst>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Calibri"/>
      <family val="2"/>
      <scheme val="minor"/>
    </font>
    <font>
      <sz val="10"/>
      <name val="Arial"/>
      <family val="2"/>
    </font>
    <font>
      <b/>
      <sz val="11"/>
      <color theme="1"/>
      <name val="Calibri"/>
      <family val="2"/>
      <scheme val="minor"/>
    </font>
    <font>
      <b/>
      <sz val="11"/>
      <color indexed="12"/>
      <name val="Calibri"/>
      <family val="2"/>
      <scheme val="minor"/>
    </font>
    <font>
      <b/>
      <sz val="11"/>
      <color indexed="10"/>
      <name val="Calibri"/>
      <family val="2"/>
      <scheme val="minor"/>
    </font>
    <font>
      <sz val="11"/>
      <color indexed="10"/>
      <name val="Calibri"/>
      <family val="2"/>
      <scheme val="minor"/>
    </font>
    <font>
      <sz val="11"/>
      <color indexed="12"/>
      <name val="Calibri"/>
      <family val="2"/>
      <scheme val="minor"/>
    </font>
  </fonts>
  <fills count="5">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4">
    <xf numFmtId="0" fontId="0" fillId="0" borderId="0" xfId="0"/>
    <xf numFmtId="0" fontId="0" fillId="0" borderId="0" xfId="0" applyAlignment="1">
      <alignment wrapText="1"/>
    </xf>
    <xf numFmtId="0" fontId="0" fillId="0" borderId="0" xfId="0" applyAlignment="1" applyProtection="1">
      <alignment wrapText="1"/>
      <protection hidden="1"/>
    </xf>
    <xf numFmtId="4" fontId="0" fillId="0" borderId="0" xfId="0" applyNumberFormat="1" applyAlignment="1">
      <alignment wrapText="1"/>
    </xf>
    <xf numFmtId="0" fontId="3" fillId="0" borderId="1" xfId="0" applyFont="1" applyBorder="1" applyAlignment="1">
      <alignment vertical="top" wrapText="1"/>
    </xf>
    <xf numFmtId="0" fontId="3" fillId="0" borderId="1" xfId="0" applyFont="1" applyBorder="1" applyAlignment="1" applyProtection="1">
      <alignment vertical="top" wrapText="1"/>
      <protection locked="0"/>
    </xf>
    <xf numFmtId="4" fontId="4" fillId="0" borderId="1" xfId="0" applyNumberFormat="1" applyFont="1" applyBorder="1" applyAlignment="1">
      <alignment horizontal="right" vertical="top" wrapText="1"/>
    </xf>
    <xf numFmtId="0" fontId="4" fillId="0" borderId="1" xfId="0" applyFont="1" applyBorder="1" applyAlignment="1">
      <alignment wrapText="1"/>
    </xf>
    <xf numFmtId="4" fontId="4" fillId="0" borderId="1" xfId="0" applyNumberFormat="1" applyFont="1" applyBorder="1" applyAlignment="1">
      <alignment wrapText="1"/>
    </xf>
    <xf numFmtId="4" fontId="4" fillId="2" borderId="1" xfId="0" applyNumberFormat="1" applyFont="1" applyFill="1" applyBorder="1" applyAlignment="1" applyProtection="1">
      <alignment wrapText="1"/>
      <protection locked="0"/>
    </xf>
    <xf numFmtId="0" fontId="5" fillId="0" borderId="1" xfId="0" applyFont="1" applyBorder="1" applyAlignment="1">
      <alignment wrapText="1"/>
    </xf>
    <xf numFmtId="0" fontId="0" fillId="0" borderId="1" xfId="0" applyBorder="1" applyAlignment="1">
      <alignment wrapText="1"/>
    </xf>
    <xf numFmtId="0" fontId="4" fillId="3" borderId="1" xfId="0" applyFont="1" applyFill="1" applyBorder="1" applyAlignment="1">
      <alignment wrapText="1"/>
    </xf>
    <xf numFmtId="0" fontId="3" fillId="0" borderId="1" xfId="0" applyFont="1" applyBorder="1" applyAlignment="1">
      <alignment wrapText="1"/>
    </xf>
    <xf numFmtId="4" fontId="3" fillId="0" borderId="1" xfId="0" applyNumberFormat="1" applyFont="1" applyBorder="1" applyAlignment="1">
      <alignment wrapText="1"/>
    </xf>
    <xf numFmtId="4" fontId="3" fillId="2" borderId="1" xfId="0" applyNumberFormat="1" applyFont="1" applyFill="1" applyBorder="1" applyAlignment="1" applyProtection="1">
      <alignment wrapText="1"/>
      <protection locked="0"/>
    </xf>
    <xf numFmtId="0" fontId="6" fillId="0" borderId="1" xfId="0" applyFont="1" applyBorder="1" applyAlignment="1">
      <alignment wrapText="1"/>
    </xf>
    <xf numFmtId="4" fontId="0" fillId="4" borderId="1" xfId="0" applyNumberFormat="1" applyFill="1" applyBorder="1" applyAlignment="1" applyProtection="1">
      <alignment wrapText="1"/>
      <protection locked="0"/>
    </xf>
    <xf numFmtId="4" fontId="0" fillId="0" borderId="1" xfId="0" applyNumberFormat="1" applyBorder="1" applyAlignment="1">
      <alignment wrapText="1"/>
    </xf>
    <xf numFmtId="0" fontId="2" fillId="0" borderId="0" xfId="0" applyFont="1" applyAlignment="1" applyProtection="1">
      <alignment wrapText="1"/>
      <protection hidden="1"/>
    </xf>
    <xf numFmtId="0" fontId="2" fillId="0" borderId="0" xfId="0" applyFont="1" applyAlignment="1">
      <alignment/>
    </xf>
    <xf numFmtId="0" fontId="3" fillId="0" borderId="0" xfId="0" applyFont="1" applyAlignment="1">
      <alignment/>
    </xf>
    <xf numFmtId="0" fontId="4" fillId="0" borderId="1" xfId="0" applyFont="1" applyBorder="1" applyAlignment="1">
      <alignment vertical="top" wrapText="1"/>
    </xf>
    <xf numFmtId="0" fontId="0" fillId="0" borderId="1" xfId="0"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6"/>
  <sheetViews>
    <sheetView showGridLines="0" rightToLeft="1" tabSelected="1" zoomScale="80" zoomScaleNormal="80" workbookViewId="0" topLeftCell="A1">
      <pane ySplit="1" topLeftCell="A2" activePane="bottomLeft" state="frozen"/>
      <selection pane="bottomLeft" activeCell="A2" sqref="A2"/>
    </sheetView>
  </sheetViews>
  <sheetFormatPr defaultColWidth="9.140625" defaultRowHeight="15"/>
  <cols>
    <col min="1" max="4" width="5.57421875" style="1" customWidth="1"/>
    <col min="5" max="5" width="55.57421875" style="1" customWidth="1"/>
    <col min="6" max="6" width="6.57421875" style="1" customWidth="1"/>
    <col min="7" max="7" width="12.57421875" style="1" customWidth="1"/>
    <col min="8" max="8" width="12.57421875" style="3" customWidth="1"/>
    <col min="9" max="9" width="6.57421875" style="3" customWidth="1"/>
    <col min="10" max="13" width="12.57421875" style="1" customWidth="1"/>
    <col min="14" max="26" width="9.00390625" style="1" customWidth="1"/>
    <col min="27" max="27" width="9.140625" style="1" hidden="1" customWidth="1"/>
    <col min="28" max="16384" width="9.00390625" style="1" customWidth="1"/>
  </cols>
  <sheetData>
    <row r="1" spans="1:28" ht="30.95" customHeight="1">
      <c r="A1" s="4" t="s">
        <v>0</v>
      </c>
      <c r="B1" s="4" t="s">
        <v>1</v>
      </c>
      <c r="C1" s="4" t="s">
        <v>2</v>
      </c>
      <c r="D1" s="5" t="s">
        <v>3</v>
      </c>
      <c r="E1" s="4" t="s">
        <v>4</v>
      </c>
      <c r="F1" s="4" t="s">
        <v>5</v>
      </c>
      <c r="G1" s="4" t="s">
        <v>6</v>
      </c>
      <c r="H1" s="6" t="s">
        <v>7</v>
      </c>
      <c r="I1" s="6" t="s">
        <v>8</v>
      </c>
      <c r="J1" s="4" t="s">
        <v>9</v>
      </c>
      <c r="K1" s="4" t="s">
        <v>10</v>
      </c>
      <c r="L1" s="4" t="s">
        <v>11</v>
      </c>
      <c r="M1" s="4" t="s">
        <v>12</v>
      </c>
      <c r="Z1" s="2">
        <f>SUM(L3:L39)*(100-ROUND(I2,2))/100+SUM(H:H)</f>
        <v>0</v>
      </c>
      <c r="AB1" s="2">
        <f>ROUND(100*AVERAGEA(AA:AA),0)</f>
        <v>0</v>
      </c>
    </row>
    <row r="2" spans="1:27" ht="15">
      <c r="A2" s="22"/>
      <c r="B2" s="22"/>
      <c r="C2" s="22"/>
      <c r="D2" s="22"/>
      <c r="E2" s="22" t="s">
        <v>13</v>
      </c>
      <c r="F2" s="7"/>
      <c r="G2" s="7"/>
      <c r="H2" s="8"/>
      <c r="I2" s="9"/>
      <c r="J2" s="10">
        <f>SUM(L3:L39)</f>
        <v>0</v>
      </c>
      <c r="K2" s="11"/>
      <c r="L2" s="11"/>
      <c r="M2" s="12">
        <f>SUM(L3:L39)*(100-ROUND(I2,2))/100</f>
        <v>0</v>
      </c>
      <c r="AA2" s="2">
        <f>H2*D2*C2*B2+I2*(D2+C2+B2+A2+1)</f>
        <v>0</v>
      </c>
    </row>
    <row r="3" spans="1:27" ht="15">
      <c r="A3" s="22"/>
      <c r="B3" s="22">
        <v>15</v>
      </c>
      <c r="C3" s="22"/>
      <c r="D3" s="22"/>
      <c r="E3" s="22" t="s">
        <v>14</v>
      </c>
      <c r="F3" s="7"/>
      <c r="G3" s="7"/>
      <c r="H3" s="8"/>
      <c r="I3" s="9"/>
      <c r="J3" s="10">
        <f>SUM(K4:K39)</f>
        <v>0</v>
      </c>
      <c r="K3" s="11"/>
      <c r="L3" s="11">
        <f>SUM(K4:K39)*(100-ROUND(I3,2))/100</f>
        <v>0</v>
      </c>
      <c r="M3" s="11"/>
      <c r="AA3" s="2">
        <f>H3*D3*C3*B3+I3*(D3+C3+B3+A3+1)</f>
        <v>0</v>
      </c>
    </row>
    <row r="4" spans="1:27" ht="15">
      <c r="A4" s="4"/>
      <c r="B4" s="4">
        <v>15</v>
      </c>
      <c r="C4" s="4">
        <v>1</v>
      </c>
      <c r="D4" s="4"/>
      <c r="E4" s="4" t="s">
        <v>15</v>
      </c>
      <c r="F4" s="13"/>
      <c r="G4" s="13"/>
      <c r="H4" s="14"/>
      <c r="I4" s="15"/>
      <c r="J4" s="16">
        <f>SUM(J5:J9)</f>
        <v>0</v>
      </c>
      <c r="K4" s="11">
        <f>SUM(J5:J9)*(100-ROUND(I4,2))/100</f>
        <v>0</v>
      </c>
      <c r="L4" s="11"/>
      <c r="M4" s="11"/>
      <c r="AA4" s="2">
        <f>H4*D4*C4*B4+I4*(D4+C4+B4+A4+1)</f>
        <v>0</v>
      </c>
    </row>
    <row r="5" spans="1:27" ht="99.75">
      <c r="A5" s="23"/>
      <c r="B5" s="23">
        <v>15</v>
      </c>
      <c r="C5" s="23">
        <v>1</v>
      </c>
      <c r="D5" s="23">
        <v>10</v>
      </c>
      <c r="E5" s="23" t="s">
        <v>16</v>
      </c>
      <c r="F5" s="11" t="s">
        <v>17</v>
      </c>
      <c r="G5" s="11">
        <v>1</v>
      </c>
      <c r="H5" s="17">
        <v>0</v>
      </c>
      <c r="I5" s="18"/>
      <c r="J5" s="11">
        <f>G5*ROUND(H5,2)</f>
        <v>0</v>
      </c>
      <c r="K5" s="11"/>
      <c r="L5" s="11"/>
      <c r="M5" s="11"/>
      <c r="AA5" s="2">
        <f>H5*D5*C5*B5+I5*(D5+C5+B5+A5+1)</f>
        <v>0</v>
      </c>
    </row>
    <row r="6" spans="1:27" ht="142.5">
      <c r="A6" s="23"/>
      <c r="B6" s="23">
        <v>15</v>
      </c>
      <c r="C6" s="23">
        <v>1</v>
      </c>
      <c r="D6" s="23">
        <v>20</v>
      </c>
      <c r="E6" s="23" t="s">
        <v>18</v>
      </c>
      <c r="F6" s="11" t="s">
        <v>17</v>
      </c>
      <c r="G6" s="11">
        <v>1</v>
      </c>
      <c r="H6" s="17">
        <v>0</v>
      </c>
      <c r="I6" s="18"/>
      <c r="J6" s="11">
        <f>G6*ROUND(H6,2)</f>
        <v>0</v>
      </c>
      <c r="K6" s="11"/>
      <c r="L6" s="11"/>
      <c r="M6" s="11"/>
      <c r="AA6" s="2">
        <f>H6*D6*C6*B6+I6*(D6+C6+B6+A6+1)</f>
        <v>0</v>
      </c>
    </row>
    <row r="7" spans="1:27" ht="28.5">
      <c r="A7" s="23"/>
      <c r="B7" s="23">
        <v>15</v>
      </c>
      <c r="C7" s="23">
        <v>1</v>
      </c>
      <c r="D7" s="23">
        <v>30</v>
      </c>
      <c r="E7" s="23" t="s">
        <v>19</v>
      </c>
      <c r="F7" s="11" t="s">
        <v>17</v>
      </c>
      <c r="G7" s="11">
        <v>0</v>
      </c>
      <c r="H7" s="17">
        <v>0</v>
      </c>
      <c r="I7" s="18"/>
      <c r="J7" s="11">
        <f>G7*ROUND(H7,2)</f>
        <v>0</v>
      </c>
      <c r="K7" s="11"/>
      <c r="L7" s="11"/>
      <c r="M7" s="11"/>
      <c r="AA7" s="2">
        <f>H7*D7*C7*B7+I7*(D7+C7+B7+A7+1)</f>
        <v>0</v>
      </c>
    </row>
    <row r="8" spans="1:27" ht="71.25">
      <c r="A8" s="23"/>
      <c r="B8" s="23">
        <v>15</v>
      </c>
      <c r="C8" s="23">
        <v>1</v>
      </c>
      <c r="D8" s="23">
        <v>40</v>
      </c>
      <c r="E8" s="23" t="s">
        <v>20</v>
      </c>
      <c r="F8" s="11" t="s">
        <v>17</v>
      </c>
      <c r="G8" s="11">
        <v>1</v>
      </c>
      <c r="H8" s="17">
        <v>0</v>
      </c>
      <c r="I8" s="18"/>
      <c r="J8" s="11">
        <f>G8*ROUND(H8,2)</f>
        <v>0</v>
      </c>
      <c r="K8" s="11"/>
      <c r="L8" s="11"/>
      <c r="M8" s="11"/>
      <c r="AA8" s="2">
        <f>H8*D8*C8*B8+I8*(D8+C8+B8+A8+1)</f>
        <v>0</v>
      </c>
    </row>
    <row r="9" spans="1:27" ht="71.25">
      <c r="A9" s="23"/>
      <c r="B9" s="23">
        <v>15</v>
      </c>
      <c r="C9" s="23">
        <v>1</v>
      </c>
      <c r="D9" s="23">
        <v>50</v>
      </c>
      <c r="E9" s="23" t="s">
        <v>21</v>
      </c>
      <c r="F9" s="11" t="s">
        <v>17</v>
      </c>
      <c r="G9" s="11">
        <v>1</v>
      </c>
      <c r="H9" s="17">
        <v>0</v>
      </c>
      <c r="I9" s="18"/>
      <c r="J9" s="11">
        <f>G9*ROUND(H9,2)</f>
        <v>0</v>
      </c>
      <c r="K9" s="11"/>
      <c r="L9" s="11"/>
      <c r="M9" s="11"/>
      <c r="AA9" s="2">
        <f>H9*D9*C9*B9+I9*(D9+C9+B9+A9+1)</f>
        <v>0</v>
      </c>
    </row>
    <row r="10" spans="1:27" ht="15">
      <c r="A10" s="4"/>
      <c r="B10" s="4">
        <v>15</v>
      </c>
      <c r="C10" s="4">
        <v>2</v>
      </c>
      <c r="D10" s="4"/>
      <c r="E10" s="4" t="s">
        <v>22</v>
      </c>
      <c r="F10" s="13"/>
      <c r="G10" s="13"/>
      <c r="H10" s="14"/>
      <c r="I10" s="15"/>
      <c r="J10" s="16">
        <f>SUM(J11:J13)</f>
        <v>0</v>
      </c>
      <c r="K10" s="11">
        <f>SUM(J11:J13)*(100-ROUND(I10,2))/100</f>
        <v>0</v>
      </c>
      <c r="L10" s="11"/>
      <c r="M10" s="11"/>
      <c r="AA10" s="2">
        <f>H10*D10*C10*B10+I10*(D10+C10+B10+A10+1)</f>
        <v>0</v>
      </c>
    </row>
    <row r="11" spans="1:27" ht="71.25">
      <c r="A11" s="23"/>
      <c r="B11" s="23">
        <v>15</v>
      </c>
      <c r="C11" s="23">
        <v>2</v>
      </c>
      <c r="D11" s="23">
        <v>10</v>
      </c>
      <c r="E11" s="23" t="s">
        <v>23</v>
      </c>
      <c r="F11" s="11" t="s">
        <v>24</v>
      </c>
      <c r="G11" s="11">
        <v>50</v>
      </c>
      <c r="H11" s="17">
        <v>0</v>
      </c>
      <c r="I11" s="18"/>
      <c r="J11" s="11">
        <f>G11*ROUND(H11,2)</f>
        <v>0</v>
      </c>
      <c r="K11" s="11"/>
      <c r="L11" s="11"/>
      <c r="M11" s="11"/>
      <c r="AA11" s="2">
        <f>H11*D11*C11*B11+I11*(D11+C11+B11+A11+1)</f>
        <v>0</v>
      </c>
    </row>
    <row r="12" spans="1:27" ht="28.5">
      <c r="A12" s="23"/>
      <c r="B12" s="23">
        <v>15</v>
      </c>
      <c r="C12" s="23">
        <v>2</v>
      </c>
      <c r="D12" s="23">
        <v>20</v>
      </c>
      <c r="E12" s="23" t="s">
        <v>25</v>
      </c>
      <c r="F12" s="11" t="s">
        <v>24</v>
      </c>
      <c r="G12" s="11">
        <v>15</v>
      </c>
      <c r="H12" s="17">
        <v>0</v>
      </c>
      <c r="I12" s="18"/>
      <c r="J12" s="11">
        <f>G12*ROUND(H12,2)</f>
        <v>0</v>
      </c>
      <c r="K12" s="11"/>
      <c r="L12" s="11"/>
      <c r="M12" s="11"/>
      <c r="AA12" s="2">
        <f>H12*D12*C12*B12+I12*(D12+C12+B12+A12+1)</f>
        <v>0</v>
      </c>
    </row>
    <row r="13" spans="1:27" ht="28.5">
      <c r="A13" s="23"/>
      <c r="B13" s="23">
        <v>15</v>
      </c>
      <c r="C13" s="23">
        <v>2</v>
      </c>
      <c r="D13" s="23">
        <v>30</v>
      </c>
      <c r="E13" s="23" t="s">
        <v>26</v>
      </c>
      <c r="F13" s="11" t="s">
        <v>24</v>
      </c>
      <c r="G13" s="11">
        <v>15</v>
      </c>
      <c r="H13" s="17">
        <v>0</v>
      </c>
      <c r="I13" s="18"/>
      <c r="J13" s="11">
        <f>G13*ROUND(H13,2)</f>
        <v>0</v>
      </c>
      <c r="K13" s="11"/>
      <c r="L13" s="11"/>
      <c r="M13" s="11"/>
      <c r="AA13" s="2">
        <f>H13*D13*C13*B13+I13*(D13+C13+B13+A13+1)</f>
        <v>0</v>
      </c>
    </row>
    <row r="14" spans="1:27" ht="15">
      <c r="A14" s="4"/>
      <c r="B14" s="4">
        <v>15</v>
      </c>
      <c r="C14" s="4">
        <v>3</v>
      </c>
      <c r="D14" s="4"/>
      <c r="E14" s="4" t="s">
        <v>27</v>
      </c>
      <c r="F14" s="13"/>
      <c r="G14" s="13"/>
      <c r="H14" s="14"/>
      <c r="I14" s="15"/>
      <c r="J14" s="16">
        <f>SUM(J15:J34)</f>
        <v>0</v>
      </c>
      <c r="K14" s="11">
        <f>SUM(J15:J34)*(100-ROUND(I14,2))/100</f>
        <v>0</v>
      </c>
      <c r="L14" s="11"/>
      <c r="M14" s="11"/>
      <c r="AA14" s="2">
        <f>H14*D14*C14*B14+I14*(D14+C14+B14+A14+1)</f>
        <v>0</v>
      </c>
    </row>
    <row r="15" spans="1:27" ht="42.75">
      <c r="A15" s="23"/>
      <c r="B15" s="23">
        <v>15</v>
      </c>
      <c r="C15" s="23">
        <v>3</v>
      </c>
      <c r="D15" s="23">
        <v>10</v>
      </c>
      <c r="E15" s="23" t="s">
        <v>28</v>
      </c>
      <c r="F15" s="11" t="s">
        <v>29</v>
      </c>
      <c r="G15" s="11">
        <v>120</v>
      </c>
      <c r="H15" s="17">
        <v>0</v>
      </c>
      <c r="I15" s="18"/>
      <c r="J15" s="11">
        <f>G15*ROUND(H15,2)</f>
        <v>0</v>
      </c>
      <c r="K15" s="11"/>
      <c r="L15" s="11"/>
      <c r="M15" s="11"/>
      <c r="AA15" s="2">
        <f>H15*D15*C15*B15+I15*(D15+C15+B15+A15+1)</f>
        <v>0</v>
      </c>
    </row>
    <row r="16" spans="1:27" ht="28.5">
      <c r="A16" s="23"/>
      <c r="B16" s="23">
        <v>15</v>
      </c>
      <c r="C16" s="23">
        <v>3</v>
      </c>
      <c r="D16" s="23">
        <v>20</v>
      </c>
      <c r="E16" s="23" t="s">
        <v>30</v>
      </c>
      <c r="F16" s="11" t="s">
        <v>29</v>
      </c>
      <c r="G16" s="11">
        <v>30</v>
      </c>
      <c r="H16" s="17">
        <v>0</v>
      </c>
      <c r="I16" s="18"/>
      <c r="J16" s="11">
        <f>G16*ROUND(H16,2)</f>
        <v>0</v>
      </c>
      <c r="K16" s="11"/>
      <c r="L16" s="11"/>
      <c r="M16" s="11"/>
      <c r="AA16" s="2">
        <f>H16*D16*C16*B16+I16*(D16+C16+B16+A16+1)</f>
        <v>0</v>
      </c>
    </row>
    <row r="17" spans="1:27" ht="28.5">
      <c r="A17" s="23"/>
      <c r="B17" s="23">
        <v>15</v>
      </c>
      <c r="C17" s="23">
        <v>3</v>
      </c>
      <c r="D17" s="23">
        <v>30</v>
      </c>
      <c r="E17" s="23" t="s">
        <v>31</v>
      </c>
      <c r="F17" s="11" t="s">
        <v>29</v>
      </c>
      <c r="G17" s="11">
        <v>85</v>
      </c>
      <c r="H17" s="17">
        <v>0</v>
      </c>
      <c r="I17" s="18"/>
      <c r="J17" s="11">
        <f>G17*ROUND(H17,2)</f>
        <v>0</v>
      </c>
      <c r="K17" s="11"/>
      <c r="L17" s="11"/>
      <c r="M17" s="11"/>
      <c r="AA17" s="2">
        <f>H17*D17*C17*B17+I17*(D17+C17+B17+A17+1)</f>
        <v>0</v>
      </c>
    </row>
    <row r="18" spans="1:27" ht="28.5">
      <c r="A18" s="23"/>
      <c r="B18" s="23">
        <v>15</v>
      </c>
      <c r="C18" s="23">
        <v>3</v>
      </c>
      <c r="D18" s="23">
        <v>40</v>
      </c>
      <c r="E18" s="23" t="s">
        <v>32</v>
      </c>
      <c r="F18" s="11" t="s">
        <v>33</v>
      </c>
      <c r="G18" s="11">
        <v>13</v>
      </c>
      <c r="H18" s="17">
        <v>0</v>
      </c>
      <c r="I18" s="18"/>
      <c r="J18" s="11">
        <f>G18*ROUND(H18,2)</f>
        <v>0</v>
      </c>
      <c r="K18" s="11"/>
      <c r="L18" s="11"/>
      <c r="M18" s="11"/>
      <c r="AA18" s="2">
        <f>H18*D18*C18*B18+I18*(D18+C18+B18+A18+1)</f>
        <v>0</v>
      </c>
    </row>
    <row r="19" spans="1:27" ht="15">
      <c r="A19" s="23"/>
      <c r="B19" s="23">
        <v>15</v>
      </c>
      <c r="C19" s="23">
        <v>3</v>
      </c>
      <c r="D19" s="23">
        <v>50</v>
      </c>
      <c r="E19" s="23" t="s">
        <v>34</v>
      </c>
      <c r="F19" s="11" t="s">
        <v>33</v>
      </c>
      <c r="G19" s="11">
        <v>5</v>
      </c>
      <c r="H19" s="17">
        <v>0</v>
      </c>
      <c r="I19" s="18"/>
      <c r="J19" s="11">
        <f>G19*ROUND(H19,2)</f>
        <v>0</v>
      </c>
      <c r="K19" s="11"/>
      <c r="L19" s="11"/>
      <c r="M19" s="11"/>
      <c r="AA19" s="2">
        <f>H19*D19*C19*B19+I19*(D19+C19+B19+A19+1)</f>
        <v>0</v>
      </c>
    </row>
    <row r="20" spans="1:27" ht="15">
      <c r="A20" s="23"/>
      <c r="B20" s="23">
        <v>15</v>
      </c>
      <c r="C20" s="23">
        <v>3</v>
      </c>
      <c r="D20" s="23">
        <v>60</v>
      </c>
      <c r="E20" s="23" t="s">
        <v>35</v>
      </c>
      <c r="F20" s="11" t="s">
        <v>33</v>
      </c>
      <c r="G20" s="11">
        <v>7</v>
      </c>
      <c r="H20" s="17">
        <v>0</v>
      </c>
      <c r="I20" s="18"/>
      <c r="J20" s="11">
        <f>G20*ROUND(H20,2)</f>
        <v>0</v>
      </c>
      <c r="K20" s="11"/>
      <c r="L20" s="11"/>
      <c r="M20" s="11"/>
      <c r="AA20" s="2">
        <f>H20*D20*C20*B20+I20*(D20+C20+B20+A20+1)</f>
        <v>0</v>
      </c>
    </row>
    <row r="21" spans="1:27" ht="57">
      <c r="A21" s="23"/>
      <c r="B21" s="23">
        <v>15</v>
      </c>
      <c r="C21" s="23">
        <v>3</v>
      </c>
      <c r="D21" s="23">
        <v>70</v>
      </c>
      <c r="E21" s="23" t="s">
        <v>36</v>
      </c>
      <c r="F21" s="11" t="s">
        <v>24</v>
      </c>
      <c r="G21" s="11">
        <v>35</v>
      </c>
      <c r="H21" s="17">
        <v>0</v>
      </c>
      <c r="I21" s="18"/>
      <c r="J21" s="11">
        <f>G21*ROUND(H21,2)</f>
        <v>0</v>
      </c>
      <c r="K21" s="11"/>
      <c r="L21" s="11"/>
      <c r="M21" s="11"/>
      <c r="AA21" s="2">
        <f>H21*D21*C21*B21+I21*(D21+C21+B21+A21+1)</f>
        <v>0</v>
      </c>
    </row>
    <row r="22" spans="1:27" ht="15">
      <c r="A22" s="23"/>
      <c r="B22" s="23">
        <v>15</v>
      </c>
      <c r="C22" s="23">
        <v>3</v>
      </c>
      <c r="D22" s="23">
        <v>80</v>
      </c>
      <c r="E22" s="23" t="s">
        <v>37</v>
      </c>
      <c r="F22" s="11" t="s">
        <v>24</v>
      </c>
      <c r="G22" s="11">
        <v>10</v>
      </c>
      <c r="H22" s="17">
        <v>0</v>
      </c>
      <c r="I22" s="18"/>
      <c r="J22" s="11">
        <f>G22*ROUND(H22,2)</f>
        <v>0</v>
      </c>
      <c r="K22" s="11"/>
      <c r="L22" s="11"/>
      <c r="M22" s="11"/>
      <c r="AA22" s="2">
        <f>H22*D22*C22*B22+I22*(D22+C22+B22+A22+1)</f>
        <v>0</v>
      </c>
    </row>
    <row r="23" spans="1:27" ht="15">
      <c r="A23" s="23"/>
      <c r="B23" s="23">
        <v>15</v>
      </c>
      <c r="C23" s="23">
        <v>3</v>
      </c>
      <c r="D23" s="23">
        <v>90</v>
      </c>
      <c r="E23" s="23" t="s">
        <v>38</v>
      </c>
      <c r="F23" s="11" t="s">
        <v>24</v>
      </c>
      <c r="G23" s="11">
        <v>10</v>
      </c>
      <c r="H23" s="17">
        <v>0</v>
      </c>
      <c r="I23" s="18"/>
      <c r="J23" s="11">
        <f>G23*ROUND(H23,2)</f>
        <v>0</v>
      </c>
      <c r="K23" s="11"/>
      <c r="L23" s="11"/>
      <c r="M23" s="11"/>
      <c r="AA23" s="2">
        <f>H23*D23*C23*B23+I23*(D23+C23+B23+A23+1)</f>
        <v>0</v>
      </c>
    </row>
    <row r="24" spans="1:27" ht="57">
      <c r="A24" s="23"/>
      <c r="B24" s="23">
        <v>15</v>
      </c>
      <c r="C24" s="23">
        <v>3</v>
      </c>
      <c r="D24" s="23">
        <v>100</v>
      </c>
      <c r="E24" s="23" t="s">
        <v>39</v>
      </c>
      <c r="F24" s="11" t="s">
        <v>24</v>
      </c>
      <c r="G24" s="11">
        <v>5</v>
      </c>
      <c r="H24" s="17">
        <v>0</v>
      </c>
      <c r="I24" s="18"/>
      <c r="J24" s="11">
        <f>G24*ROUND(H24,2)</f>
        <v>0</v>
      </c>
      <c r="K24" s="11"/>
      <c r="L24" s="11"/>
      <c r="M24" s="11"/>
      <c r="AA24" s="2">
        <f>H24*D24*C24*B24+I24*(D24+C24+B24+A24+1)</f>
        <v>0</v>
      </c>
    </row>
    <row r="25" spans="1:27" ht="57">
      <c r="A25" s="23"/>
      <c r="B25" s="23">
        <v>15</v>
      </c>
      <c r="C25" s="23">
        <v>3</v>
      </c>
      <c r="D25" s="23">
        <v>110</v>
      </c>
      <c r="E25" s="23" t="s">
        <v>40</v>
      </c>
      <c r="F25" s="11" t="s">
        <v>33</v>
      </c>
      <c r="G25" s="11">
        <v>13</v>
      </c>
      <c r="H25" s="17">
        <v>0</v>
      </c>
      <c r="I25" s="18"/>
      <c r="J25" s="11">
        <f>G25*ROUND(H25,2)</f>
        <v>0</v>
      </c>
      <c r="K25" s="11"/>
      <c r="L25" s="11"/>
      <c r="M25" s="11"/>
      <c r="AA25" s="2">
        <f>H25*D25*C25*B25+I25*(D25+C25+B25+A25+1)</f>
        <v>0</v>
      </c>
    </row>
    <row r="26" spans="1:27" ht="42.75">
      <c r="A26" s="23"/>
      <c r="B26" s="23">
        <v>15</v>
      </c>
      <c r="C26" s="23">
        <v>3</v>
      </c>
      <c r="D26" s="23">
        <v>120</v>
      </c>
      <c r="E26" s="23" t="s">
        <v>41</v>
      </c>
      <c r="F26" s="11" t="s">
        <v>33</v>
      </c>
      <c r="G26" s="11">
        <v>3</v>
      </c>
      <c r="H26" s="17">
        <v>0</v>
      </c>
      <c r="I26" s="18"/>
      <c r="J26" s="11">
        <f>G26*ROUND(H26,2)</f>
        <v>0</v>
      </c>
      <c r="K26" s="11"/>
      <c r="L26" s="11"/>
      <c r="M26" s="11"/>
      <c r="AA26" s="2">
        <f>H26*D26*C26*B26+I26*(D26+C26+B26+A26+1)</f>
        <v>0</v>
      </c>
    </row>
    <row r="27" spans="1:27" ht="28.5">
      <c r="A27" s="23"/>
      <c r="B27" s="23">
        <v>15</v>
      </c>
      <c r="C27" s="23">
        <v>3</v>
      </c>
      <c r="D27" s="23">
        <v>130</v>
      </c>
      <c r="E27" s="23" t="s">
        <v>42</v>
      </c>
      <c r="F27" s="11" t="s">
        <v>33</v>
      </c>
      <c r="G27" s="11">
        <v>5</v>
      </c>
      <c r="H27" s="17">
        <v>0</v>
      </c>
      <c r="I27" s="18"/>
      <c r="J27" s="11">
        <f>G27*ROUND(H27,2)</f>
        <v>0</v>
      </c>
      <c r="K27" s="11"/>
      <c r="L27" s="11"/>
      <c r="M27" s="11"/>
      <c r="AA27" s="2">
        <f>H27*D27*C27*B27+I27*(D27+C27+B27+A27+1)</f>
        <v>0</v>
      </c>
    </row>
    <row r="28" spans="1:27" ht="15">
      <c r="A28" s="23"/>
      <c r="B28" s="23">
        <v>15</v>
      </c>
      <c r="C28" s="23">
        <v>3</v>
      </c>
      <c r="D28" s="23">
        <v>140</v>
      </c>
      <c r="E28" s="23" t="s">
        <v>43</v>
      </c>
      <c r="F28" s="11" t="s">
        <v>33</v>
      </c>
      <c r="G28" s="11">
        <v>5</v>
      </c>
      <c r="H28" s="17">
        <v>0</v>
      </c>
      <c r="I28" s="18"/>
      <c r="J28" s="11">
        <f>G28*ROUND(H28,2)</f>
        <v>0</v>
      </c>
      <c r="K28" s="11"/>
      <c r="L28" s="11"/>
      <c r="M28" s="11"/>
      <c r="AA28" s="2">
        <f>H28*D28*C28*B28+I28*(D28+C28+B28+A28+1)</f>
        <v>0</v>
      </c>
    </row>
    <row r="29" spans="1:27" ht="28.5">
      <c r="A29" s="23"/>
      <c r="B29" s="23">
        <v>15</v>
      </c>
      <c r="C29" s="23">
        <v>3</v>
      </c>
      <c r="D29" s="23">
        <v>150</v>
      </c>
      <c r="E29" s="23" t="s">
        <v>44</v>
      </c>
      <c r="F29" s="11" t="s">
        <v>33</v>
      </c>
      <c r="G29" s="11">
        <v>2</v>
      </c>
      <c r="H29" s="17">
        <v>0</v>
      </c>
      <c r="I29" s="18"/>
      <c r="J29" s="11">
        <f>G29*ROUND(H29,2)</f>
        <v>0</v>
      </c>
      <c r="K29" s="11"/>
      <c r="L29" s="11"/>
      <c r="M29" s="11"/>
      <c r="AA29" s="2">
        <f>H29*D29*C29*B29+I29*(D29+C29+B29+A29+1)</f>
        <v>0</v>
      </c>
    </row>
    <row r="30" spans="1:27" ht="28.5">
      <c r="A30" s="23"/>
      <c r="B30" s="23">
        <v>15</v>
      </c>
      <c r="C30" s="23">
        <v>3</v>
      </c>
      <c r="D30" s="23">
        <v>160</v>
      </c>
      <c r="E30" s="23" t="s">
        <v>45</v>
      </c>
      <c r="F30" s="11" t="s">
        <v>33</v>
      </c>
      <c r="G30" s="11">
        <v>13</v>
      </c>
      <c r="H30" s="17">
        <v>0</v>
      </c>
      <c r="I30" s="18"/>
      <c r="J30" s="11">
        <f>G30*ROUND(H30,2)</f>
        <v>0</v>
      </c>
      <c r="K30" s="11"/>
      <c r="L30" s="11"/>
      <c r="M30" s="11"/>
      <c r="AA30" s="2">
        <f>H30*D30*C30*B30+I30*(D30+C30+B30+A30+1)</f>
        <v>0</v>
      </c>
    </row>
    <row r="31" spans="1:27" ht="15">
      <c r="A31" s="23"/>
      <c r="B31" s="23">
        <v>15</v>
      </c>
      <c r="C31" s="23">
        <v>3</v>
      </c>
      <c r="D31" s="23">
        <v>170</v>
      </c>
      <c r="E31" s="23" t="s">
        <v>46</v>
      </c>
      <c r="F31" s="11" t="s">
        <v>33</v>
      </c>
      <c r="G31" s="11">
        <v>1</v>
      </c>
      <c r="H31" s="17">
        <v>0</v>
      </c>
      <c r="I31" s="18"/>
      <c r="J31" s="11">
        <f>G31*ROUND(H31,2)</f>
        <v>0</v>
      </c>
      <c r="K31" s="11"/>
      <c r="L31" s="11"/>
      <c r="M31" s="11"/>
      <c r="AA31" s="2">
        <f>H31*D31*C31*B31+I31*(D31+C31+B31+A31+1)</f>
        <v>0</v>
      </c>
    </row>
    <row r="32" spans="1:27" ht="42.75">
      <c r="A32" s="23"/>
      <c r="B32" s="23">
        <v>15</v>
      </c>
      <c r="C32" s="23">
        <v>3</v>
      </c>
      <c r="D32" s="23">
        <v>180</v>
      </c>
      <c r="E32" s="23" t="s">
        <v>47</v>
      </c>
      <c r="F32" s="11" t="s">
        <v>33</v>
      </c>
      <c r="G32" s="11">
        <v>1</v>
      </c>
      <c r="H32" s="17">
        <v>0</v>
      </c>
      <c r="I32" s="18"/>
      <c r="J32" s="11">
        <f>G32*ROUND(H32,2)</f>
        <v>0</v>
      </c>
      <c r="K32" s="11"/>
      <c r="L32" s="11"/>
      <c r="M32" s="11"/>
      <c r="AA32" s="2">
        <f>H32*D32*C32*B32+I32*(D32+C32+B32+A32+1)</f>
        <v>0</v>
      </c>
    </row>
    <row r="33" spans="1:27" ht="28.5">
      <c r="A33" s="23"/>
      <c r="B33" s="23">
        <v>15</v>
      </c>
      <c r="C33" s="23">
        <v>3</v>
      </c>
      <c r="D33" s="23">
        <v>190</v>
      </c>
      <c r="E33" s="23" t="s">
        <v>48</v>
      </c>
      <c r="F33" s="11" t="s">
        <v>33</v>
      </c>
      <c r="G33" s="11">
        <v>1</v>
      </c>
      <c r="H33" s="17">
        <v>0</v>
      </c>
      <c r="I33" s="18"/>
      <c r="J33" s="11">
        <f>G33*ROUND(H33,2)</f>
        <v>0</v>
      </c>
      <c r="K33" s="11"/>
      <c r="L33" s="11"/>
      <c r="M33" s="11"/>
      <c r="AA33" s="2">
        <f>H33*D33*C33*B33+I33*(D33+C33+B33+A33+1)</f>
        <v>0</v>
      </c>
    </row>
    <row r="34" spans="1:27" ht="42.75">
      <c r="A34" s="23"/>
      <c r="B34" s="23">
        <v>15</v>
      </c>
      <c r="C34" s="23">
        <v>3</v>
      </c>
      <c r="D34" s="23">
        <v>200</v>
      </c>
      <c r="E34" s="23" t="s">
        <v>49</v>
      </c>
      <c r="F34" s="11" t="s">
        <v>33</v>
      </c>
      <c r="G34" s="11">
        <v>1</v>
      </c>
      <c r="H34" s="17">
        <v>0</v>
      </c>
      <c r="I34" s="18"/>
      <c r="J34" s="11">
        <f>G34*ROUND(H34,2)</f>
        <v>0</v>
      </c>
      <c r="K34" s="11"/>
      <c r="L34" s="11"/>
      <c r="M34" s="11"/>
      <c r="AA34" s="2">
        <f>H34*D34*C34*B34+I34*(D34+C34+B34+A34+1)</f>
        <v>0</v>
      </c>
    </row>
    <row r="35" spans="1:27" ht="15">
      <c r="A35" s="4"/>
      <c r="B35" s="4">
        <v>15</v>
      </c>
      <c r="C35" s="4">
        <v>4</v>
      </c>
      <c r="D35" s="4"/>
      <c r="E35" s="4" t="s">
        <v>50</v>
      </c>
      <c r="F35" s="13"/>
      <c r="G35" s="13"/>
      <c r="H35" s="14"/>
      <c r="I35" s="15"/>
      <c r="J35" s="16">
        <f>SUM(J36:J39)</f>
        <v>0</v>
      </c>
      <c r="K35" s="11">
        <f>SUM(J36:J39)*(100-ROUND(I35,2))/100</f>
        <v>0</v>
      </c>
      <c r="L35" s="11"/>
      <c r="M35" s="11"/>
      <c r="AA35" s="2">
        <f>H35*D35*C35*B35+I35*(D35+C35+B35+A35+1)</f>
        <v>0</v>
      </c>
    </row>
    <row r="36" spans="1:27" ht="28.5">
      <c r="A36" s="23"/>
      <c r="B36" s="23">
        <v>15</v>
      </c>
      <c r="C36" s="23">
        <v>4</v>
      </c>
      <c r="D36" s="23">
        <v>10</v>
      </c>
      <c r="E36" s="23" t="s">
        <v>51</v>
      </c>
      <c r="F36" s="11" t="s">
        <v>17</v>
      </c>
      <c r="G36" s="11">
        <v>1</v>
      </c>
      <c r="H36" s="17">
        <v>0</v>
      </c>
      <c r="I36" s="18"/>
      <c r="J36" s="11">
        <f>G36*ROUND(H36,2)</f>
        <v>0</v>
      </c>
      <c r="K36" s="11"/>
      <c r="L36" s="11"/>
      <c r="M36" s="11"/>
      <c r="AA36" s="2">
        <f>H36*D36*C36*B36+I36*(D36+C36+B36+A36+1)</f>
        <v>0</v>
      </c>
    </row>
    <row r="37" spans="1:27" ht="28.5">
      <c r="A37" s="23"/>
      <c r="B37" s="23">
        <v>15</v>
      </c>
      <c r="C37" s="23">
        <v>4</v>
      </c>
      <c r="D37" s="23">
        <v>20</v>
      </c>
      <c r="E37" s="23" t="s">
        <v>52</v>
      </c>
      <c r="F37" s="11" t="s">
        <v>17</v>
      </c>
      <c r="G37" s="11">
        <v>1</v>
      </c>
      <c r="H37" s="17">
        <v>0</v>
      </c>
      <c r="I37" s="18"/>
      <c r="J37" s="11">
        <f>G37*ROUND(H37,2)</f>
        <v>0</v>
      </c>
      <c r="K37" s="11"/>
      <c r="L37" s="11"/>
      <c r="M37" s="11"/>
      <c r="AA37" s="2">
        <f>H37*D37*C37*B37+I37*(D37+C37+B37+A37+1)</f>
        <v>0</v>
      </c>
    </row>
    <row r="38" spans="1:27" ht="28.5">
      <c r="A38" s="23"/>
      <c r="B38" s="23">
        <v>15</v>
      </c>
      <c r="C38" s="23">
        <v>4</v>
      </c>
      <c r="D38" s="23">
        <v>30</v>
      </c>
      <c r="E38" s="23" t="s">
        <v>53</v>
      </c>
      <c r="F38" s="11" t="s">
        <v>17</v>
      </c>
      <c r="G38" s="11">
        <v>1</v>
      </c>
      <c r="H38" s="17">
        <v>0</v>
      </c>
      <c r="I38" s="18"/>
      <c r="J38" s="11">
        <f>G38*ROUND(H38,2)</f>
        <v>0</v>
      </c>
      <c r="K38" s="11"/>
      <c r="L38" s="11"/>
      <c r="M38" s="11"/>
      <c r="AA38" s="2">
        <f>H38*D38*C38*B38+I38*(D38+C38+B38+A38+1)</f>
        <v>0</v>
      </c>
    </row>
    <row r="39" spans="1:27" ht="42.75">
      <c r="A39" s="11"/>
      <c r="B39" s="11">
        <v>15</v>
      </c>
      <c r="C39" s="11">
        <v>4</v>
      </c>
      <c r="D39" s="11">
        <v>40</v>
      </c>
      <c r="E39" s="11" t="s">
        <v>54</v>
      </c>
      <c r="F39" s="11" t="s">
        <v>33</v>
      </c>
      <c r="G39" s="11">
        <v>2</v>
      </c>
      <c r="H39" s="17">
        <v>0</v>
      </c>
      <c r="I39" s="18"/>
      <c r="J39" s="11">
        <f>G39*ROUND(H39,2)</f>
        <v>0</v>
      </c>
      <c r="K39" s="11"/>
      <c r="L39" s="11"/>
      <c r="M39" s="11"/>
      <c r="AA39" s="2">
        <f>H39*D39*C39*B39+I39*(D39+C39+B39+A39+1)</f>
        <v>0</v>
      </c>
    </row>
    <row r="41" spans="3:5" ht="15">
      <c r="C41" s="20" t="s">
        <v>55</v>
      </c>
      <c r="E41" s="19">
        <f>ROUND(100*AVERAGEA(AA:AA),0)</f>
        <v>0</v>
      </c>
    </row>
    <row r="42" ht="15">
      <c r="B42" s="21"/>
    </row>
    <row r="43" ht="15">
      <c r="B43" s="21" t="s">
        <v>56</v>
      </c>
    </row>
    <row r="44" ht="15">
      <c r="B44" s="21" t="s">
        <v>57</v>
      </c>
    </row>
    <row r="45" ht="15">
      <c r="B45" s="21" t="s">
        <v>58</v>
      </c>
    </row>
    <row r="46" ht="15">
      <c r="B46" s="21" t="s">
        <v>59</v>
      </c>
    </row>
  </sheetData>
  <sheetProtection password="EE9B" sheet="1" objects="1" scenarios="1" formatColumns="0" sort="0" autoFilter="0"/>
  <autoFilter ref="A1:M1"/>
  <printOptions/>
  <pageMargins left="0.1111111111111111" right="0.2222222222222222" top="0.3472222222222222" bottom="0.3472222222222222" header="0.1388888888888889" footer="0.1388888888888889"/>
  <pageSetup horizontalDpi="600" verticalDpi="600" orientation="landscape" paperSize="9" scale="85" r:id="rId1"/>
  <headerFooter>
    <oddHeader xml:space="preserve">&amp;L&amp;D&amp;C הצעה למכרז מספר 232-2019&amp;Rמכבי שירותי בריאות (ישן)      </oddHeader>
    <oddFooter>&amp;Lמגיש ההצעה:________________  חתימה:_____________&amp;Rעמוד &amp;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rightToLeft="1"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rightToLeft="1" workbookViewId="0" topLeftCell="A1"/>
  </sheetViews>
  <sheetFormatPr defaultColWidth="9.140625" defaultRowHeight="15"/>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rightToLeft="1"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Maccabi HealthCare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feldman_j</dc:creator>
  <cp:keywords/>
  <dc:description/>
  <cp:lastModifiedBy>feldman_j</cp:lastModifiedBy>
  <dcterms:created xsi:type="dcterms:W3CDTF">2019-07-29T04:56:35Z</dcterms:created>
  <dcterms:modified xsi:type="dcterms:W3CDTF">2019-07-29T04:56:38Z</dcterms:modified>
  <cp:category/>
  <cp:version/>
  <cp:contentType/>
  <cp:contentStatus/>
</cp:coreProperties>
</file>