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80" windowHeight="8190"/>
  </bookViews>
  <sheets>
    <sheet name="Co-Term offer - Feb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H56" i="1" l="1"/>
  <c r="F65" i="1" l="1"/>
  <c r="G63" i="1"/>
  <c r="H55" i="1" l="1"/>
  <c r="H51" i="1"/>
  <c r="H50" i="1"/>
  <c r="L44" i="1"/>
  <c r="L41" i="1"/>
  <c r="L36" i="1"/>
  <c r="L33" i="1"/>
  <c r="L38" i="1"/>
  <c r="L21" i="1"/>
  <c r="L19" i="1"/>
  <c r="K44" i="1"/>
  <c r="K41" i="1"/>
  <c r="K38" i="1"/>
  <c r="K36" i="1"/>
  <c r="K33" i="1"/>
  <c r="K30" i="1"/>
  <c r="K28" i="1"/>
  <c r="K23" i="1"/>
  <c r="K21" i="1"/>
  <c r="K19" i="1"/>
  <c r="K17" i="1"/>
  <c r="K15" i="1"/>
  <c r="K13" i="1"/>
  <c r="K11" i="1"/>
  <c r="K9" i="1"/>
  <c r="K7" i="1"/>
  <c r="F64" i="1" l="1"/>
  <c r="F66" i="1"/>
  <c r="F67" i="1" l="1"/>
</calcChain>
</file>

<file path=xl/sharedStrings.xml><?xml version="1.0" encoding="utf-8"?>
<sst xmlns="http://schemas.openxmlformats.org/spreadsheetml/2006/main" count="170" uniqueCount="109">
  <si>
    <t>SKU</t>
  </si>
  <si>
    <t>Product</t>
  </si>
  <si>
    <t>Start Date</t>
  </si>
  <si>
    <t>End Date</t>
  </si>
  <si>
    <t>Endpoint 
Protection</t>
  </si>
  <si>
    <t>ETPYFM-AA</t>
  </si>
  <si>
    <t>MFE EP Threat Protection 1Yr BZ [P+]</t>
  </si>
  <si>
    <t>Sharepoint/
Exchange</t>
  </si>
  <si>
    <t>PSMYFM-AA</t>
  </si>
  <si>
    <t>MFE Sec for MS SharePoint 1yr BZ [P+]</t>
  </si>
  <si>
    <t>NAS</t>
  </si>
  <si>
    <t>NAPYCM-AB</t>
  </si>
  <si>
    <t>MFE VirusScan for Storage 1Yr BZ</t>
  </si>
  <si>
    <t>HIPS Desktop</t>
  </si>
  <si>
    <t>HIDYFM-AA</t>
  </si>
  <si>
    <t>MFE HIP for Desktops 1Yr BZ [P+]</t>
  </si>
  <si>
    <t>Solid Core</t>
  </si>
  <si>
    <t>ACDYCM-AA</t>
  </si>
  <si>
    <t>MFE ApplicationControl PCs 1YrBZ [P+]</t>
  </si>
  <si>
    <t>EDR</t>
  </si>
  <si>
    <t>EDRAJE-AA</t>
  </si>
  <si>
    <t>MFE EP Threat Def and Resp 1:1BZ [P+]</t>
  </si>
  <si>
    <t>Sanbox</t>
  </si>
  <si>
    <t>ATD3000ADM</t>
  </si>
  <si>
    <t>MFE Adv Threat Def 3000 Stand 1yrBZ+RMA</t>
  </si>
  <si>
    <t>WG Appliance</t>
  </si>
  <si>
    <t>WBG5500CARMA</t>
  </si>
  <si>
    <t>MFE Web Gateway 5500 Appl-C 1YrBZ+ARMA</t>
  </si>
  <si>
    <t>WG Licenses</t>
  </si>
  <si>
    <t>WPSECE-AA</t>
  </si>
  <si>
    <t>MFE Web Protection Suite 1:1 BZ</t>
  </si>
  <si>
    <t>IAC650ACARMA</t>
  </si>
  <si>
    <t>650W AC power supply 1YR RMA</t>
  </si>
  <si>
    <t>WBG-5500-D</t>
  </si>
  <si>
    <t>MFE Web Gateway 5500 Appl-D</t>
  </si>
  <si>
    <t>WBG5500DSD</t>
  </si>
  <si>
    <t>MFE Web Gateway 5500 Appl-D 1Yr SD</t>
  </si>
  <si>
    <t>ATD</t>
  </si>
  <si>
    <t>IPS
7250</t>
  </si>
  <si>
    <t>IPS-NS7250</t>
  </si>
  <si>
    <t>MFE Net Sec IPS-NS7250 Appliance</t>
  </si>
  <si>
    <t>IPSNS7250ARMA</t>
  </si>
  <si>
    <t>MFE Net Sec IPS-NS7250 Appl 1Yr BZ+ARMA</t>
  </si>
  <si>
    <t>IPS
7150</t>
  </si>
  <si>
    <t>IPS-NS7150</t>
  </si>
  <si>
    <t>MFE Net Sec IPS-NS7150 Appliance</t>
  </si>
  <si>
    <t>IPSNS7150ARMA</t>
  </si>
  <si>
    <t>MFE Net Sec IPS-NS7150 Appl 1Yr BZ+ARMA</t>
  </si>
  <si>
    <t>Manager 
+
Power supply</t>
  </si>
  <si>
    <t>NMSECE-AA</t>
  </si>
  <si>
    <t>MFE Net Sec Mngr Stnd SW 1:1 BZ Sub</t>
  </si>
  <si>
    <t>IAC-650DC-PS</t>
  </si>
  <si>
    <t>650W DC power supply</t>
  </si>
  <si>
    <t>MPOWERSTDAMER</t>
  </si>
  <si>
    <t>Convention/MPOWER</t>
  </si>
  <si>
    <t>Adv Threat Def Virtual Machine</t>
  </si>
  <si>
    <t>Adv Threat Def Virtual Machine Stand 1yr RMA</t>
  </si>
  <si>
    <t>EPO course - PrePaid 4 Day Training</t>
  </si>
  <si>
    <t>TRN-CL-4DY</t>
  </si>
  <si>
    <t>מוצרים חדשים</t>
  </si>
  <si>
    <t>כמות</t>
  </si>
  <si>
    <t>אופציונלי למכבי: עלות שעת PS של היצרן. אומדן שנתי: 60 שעות (חובה למלא)</t>
  </si>
  <si>
    <t>אחוז ההנחה ממחירון יצרן על רכישות נוספות, באם יהיו במסגרת תקופת ההסכם</t>
  </si>
  <si>
    <t>AT1ECE-AB</t>
  </si>
  <si>
    <t>(Subscription)</t>
  </si>
  <si>
    <t>טופס הצעה מכרז 142/2019   לרכישה ותחזוקה למוצרי McAfee  - נספח ג'1</t>
  </si>
  <si>
    <t>יש למלא את המחירים בדולר ארה"ב, לא כולל מע"מ</t>
  </si>
  <si>
    <t>-</t>
  </si>
  <si>
    <t xml:space="preserve"> </t>
  </si>
  <si>
    <t>עלות למשתתף אחד</t>
  </si>
  <si>
    <t>סה"כ (לא לשקלול)</t>
  </si>
  <si>
    <t>אחוז הנחה (לא לשקלול)</t>
  </si>
  <si>
    <t>תיאור</t>
  </si>
  <si>
    <t>Terms 
Length (Month)</t>
  </si>
  <si>
    <t xml:space="preserve">אופציונאלי למכבי : תוספת מחיר לשורה בגין מלאי חומרה ייעודי בישראל (חובה למלא) (לא לשקלול) </t>
  </si>
  <si>
    <t>אופציונאלי למכבי : תוספת מחיר לשורה בגין מלאי חומרה ייעודי בישראל (חובה למלא) (לא לשקלול)</t>
  </si>
  <si>
    <t xml:space="preserve">מחיר כולל לשורה </t>
  </si>
  <si>
    <t>(Nodes) יחידות</t>
  </si>
  <si>
    <t>חישוב סך ההצעה</t>
  </si>
  <si>
    <t xml:space="preserve">הדרכות, כנסים </t>
  </si>
  <si>
    <t>שעות מומחה - לא לשקלול</t>
  </si>
  <si>
    <t>לא לשקלול</t>
  </si>
  <si>
    <t>הדרכות וכנסים</t>
  </si>
  <si>
    <t xml:space="preserve">סה"כ </t>
  </si>
  <si>
    <t>כמות משתתפים</t>
  </si>
  <si>
    <t>MFE MPOWER Pass STD, Including expances למשתתף אחד</t>
  </si>
  <si>
    <t>מחיר למשתתף</t>
  </si>
  <si>
    <r>
      <t>חובה למלא את</t>
    </r>
    <r>
      <rPr>
        <b/>
        <sz val="14"/>
        <color theme="9"/>
        <rFont val="Calibri"/>
        <family val="2"/>
      </rPr>
      <t xml:space="preserve"> כל התאים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theme="9"/>
        <rFont val="Calibri"/>
        <family val="2"/>
      </rPr>
      <t>הירוקים בלבד</t>
    </r>
    <r>
      <rPr>
        <b/>
        <sz val="14"/>
        <color rgb="FFFF0000"/>
        <rFont val="Calibri"/>
        <family val="2"/>
      </rPr>
      <t xml:space="preserve"> (המחירים) עבור כל אחד מהשירותים  -- אחרת ההצעה תפסל</t>
    </r>
  </si>
  <si>
    <t xml:space="preserve">Cloud Workload Security </t>
  </si>
  <si>
    <t>McAfee Cloud Workload Security - Essentials, Inc 1Y</t>
  </si>
  <si>
    <t>McAfee Cloud Workload Security - Essentials</t>
  </si>
  <si>
    <t>עלות ליום עבודה - PS מקומי</t>
  </si>
  <si>
    <t>אופציונאלי למכבי: תוכנית תמיכה שנתית</t>
  </si>
  <si>
    <t>ESNSUCCESS-AT</t>
  </si>
  <si>
    <t>Essential Success Plan - 1yr Packaged Service and Support Bundle</t>
  </si>
  <si>
    <t>מחיר (לא לשקלול)</t>
  </si>
  <si>
    <t>עלות תחזוקה לשנה - כל המוצרים (קיימים וחדשים, כולל שירות שנתי Subscription) (קוד 1)</t>
  </si>
  <si>
    <t>עלות תחזוקה - השלמת תקופה - חד פעמי (קוד 2)</t>
  </si>
  <si>
    <t>עלות רכש חדש - ציוד בלבד - חד פעמי (קוד 3)</t>
  </si>
  <si>
    <t>תחזוקת מוצרים קיימים Rewnal</t>
  </si>
  <si>
    <t>הדרכות וכנסים (ללא קידוד)</t>
  </si>
  <si>
    <t>עלות לתקופת ההסכם</t>
  </si>
  <si>
    <t>עלות מימוש אופצית תחזוקה  ל- 4 שנים נוספות</t>
  </si>
  <si>
    <t xml:space="preserve">סה"כ התקשרות כולל מימוש אופצית תחזוקה ל-4 שנים נוספות </t>
  </si>
  <si>
    <r>
      <t>CWECDE-AB</t>
    </r>
    <r>
      <rPr>
        <b/>
        <sz val="11"/>
        <color theme="1"/>
        <rFont val="Arial"/>
        <family val="2"/>
        <scheme val="minor"/>
      </rPr>
      <t xml:space="preserve"> </t>
    </r>
  </si>
  <si>
    <t>קוד מיון</t>
  </si>
  <si>
    <t xml:space="preserve">        שם מלא של מגיש ההצעה מטעם המציע: ____________________   חתימה : ___________________</t>
  </si>
  <si>
    <t xml:space="preserve">        (מורשה חתימה אצל המציע)</t>
  </si>
  <si>
    <t xml:space="preserve">        חותמת המציע: ____________________                                      תאריך: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</si>
</sst>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10000]d/m/yyyy;@"/>
  </numFmts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4" tint="-0.249977111117893"/>
      <name val="Calibri"/>
      <family val="2"/>
    </font>
    <font>
      <b/>
      <sz val="11"/>
      <name val="Calibri"/>
      <family val="2"/>
    </font>
    <font>
      <b/>
      <sz val="9"/>
      <color rgb="FF000000"/>
      <name val="Calibri"/>
      <family val="2"/>
    </font>
    <font>
      <sz val="10"/>
      <name val="Arial"/>
    </font>
    <font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0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theme="9"/>
      <name val="Calibri"/>
      <family val="2"/>
    </font>
    <font>
      <sz val="1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164" fontId="0" fillId="0" borderId="0" xfId="1" applyFont="1" applyProtection="1">
      <protection locked="0"/>
    </xf>
    <xf numFmtId="164" fontId="0" fillId="0" borderId="0" xfId="1" applyFont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6" fillId="0" borderId="0" xfId="1" applyFont="1" applyFill="1" applyBorder="1" applyAlignment="1" applyProtection="1">
      <alignment horizontal="left"/>
      <protection locked="0"/>
    </xf>
    <xf numFmtId="164" fontId="4" fillId="0" borderId="0" xfId="1" applyFont="1" applyFill="1" applyBorder="1" applyProtection="1">
      <protection locked="0"/>
    </xf>
    <xf numFmtId="4" fontId="0" fillId="7" borderId="2" xfId="0" applyNumberForma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14" fontId="6" fillId="0" borderId="0" xfId="0" applyNumberFormat="1" applyFont="1" applyFill="1" applyBorder="1" applyAlignment="1" applyProtection="1">
      <alignment horizontal="left"/>
      <protection locked="0"/>
    </xf>
    <xf numFmtId="14" fontId="7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6" fillId="7" borderId="2" xfId="0" applyNumberFormat="1" applyFont="1" applyFill="1" applyBorder="1" applyAlignment="1" applyProtection="1">
      <protection locked="0"/>
    </xf>
    <xf numFmtId="1" fontId="0" fillId="7" borderId="2" xfId="0" applyNumberForma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17" fillId="0" borderId="0" xfId="0" applyNumberFormat="1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protection locked="0"/>
    </xf>
    <xf numFmtId="1" fontId="6" fillId="0" borderId="0" xfId="0" applyNumberFormat="1" applyFont="1" applyFill="1" applyBorder="1" applyAlignment="1" applyProtection="1">
      <protection locked="0"/>
    </xf>
    <xf numFmtId="1" fontId="0" fillId="7" borderId="13" xfId="0" applyNumberFormat="1" applyFill="1" applyBorder="1" applyAlignment="1" applyProtection="1">
      <protection locked="0"/>
    </xf>
    <xf numFmtId="0" fontId="0" fillId="0" borderId="6" xfId="0" applyFill="1" applyBorder="1" applyAlignment="1" applyProtection="1">
      <alignment horizontal="left" readingOrder="2"/>
      <protection locked="0"/>
    </xf>
    <xf numFmtId="0" fontId="0" fillId="0" borderId="8" xfId="0" applyFill="1" applyBorder="1" applyAlignment="1" applyProtection="1">
      <alignment horizontal="left" readingOrder="2"/>
      <protection locked="0"/>
    </xf>
    <xf numFmtId="0" fontId="0" fillId="0" borderId="6" xfId="0" applyBorder="1" applyAlignment="1" applyProtection="1">
      <alignment horizontal="center"/>
      <protection locked="0"/>
    </xf>
    <xf numFmtId="0" fontId="11" fillId="7" borderId="2" xfId="0" applyFont="1" applyFill="1" applyBorder="1" applyAlignment="1" applyProtection="1">
      <alignment horizontal="left" readingOrder="2"/>
      <protection locked="0"/>
    </xf>
    <xf numFmtId="0" fontId="13" fillId="0" borderId="0" xfId="0" applyFont="1" applyProtection="1"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5" borderId="2" xfId="0" applyFill="1" applyBorder="1" applyProtection="1"/>
    <xf numFmtId="0" fontId="0" fillId="4" borderId="2" xfId="0" applyFill="1" applyBorder="1" applyProtection="1"/>
    <xf numFmtId="4" fontId="0" fillId="4" borderId="2" xfId="0" applyNumberFormat="1" applyFill="1" applyBorder="1" applyProtection="1"/>
    <xf numFmtId="1" fontId="6" fillId="5" borderId="2" xfId="0" applyNumberFormat="1" applyFont="1" applyFill="1" applyBorder="1" applyAlignment="1" applyProtection="1"/>
    <xf numFmtId="1" fontId="6" fillId="5" borderId="13" xfId="0" applyNumberFormat="1" applyFont="1" applyFill="1" applyBorder="1" applyAlignment="1" applyProtection="1"/>
    <xf numFmtId="3" fontId="2" fillId="8" borderId="2" xfId="0" applyNumberFormat="1" applyFont="1" applyFill="1" applyBorder="1" applyAlignment="1" applyProtection="1">
      <alignment horizontal="center" vertical="center"/>
    </xf>
    <xf numFmtId="3" fontId="2" fillId="8" borderId="4" xfId="0" applyNumberFormat="1" applyFont="1" applyFill="1" applyBorder="1" applyAlignment="1" applyProtection="1">
      <alignment horizontal="center" vertical="center"/>
    </xf>
    <xf numFmtId="3" fontId="2" fillId="6" borderId="9" xfId="0" applyNumberFormat="1" applyFont="1" applyFill="1" applyBorder="1" applyAlignment="1" applyProtection="1">
      <alignment vertical="center"/>
    </xf>
    <xf numFmtId="3" fontId="2" fillId="8" borderId="9" xfId="0" applyNumberFormat="1" applyFont="1" applyFill="1" applyBorder="1" applyAlignment="1" applyProtection="1">
      <alignment horizontal="center" vertical="center"/>
    </xf>
    <xf numFmtId="3" fontId="2" fillId="6" borderId="12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/>
    </xf>
    <xf numFmtId="14" fontId="6" fillId="0" borderId="2" xfId="0" applyNumberFormat="1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/>
    </xf>
    <xf numFmtId="14" fontId="7" fillId="0" borderId="2" xfId="0" applyNumberFormat="1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 wrapText="1"/>
    </xf>
    <xf numFmtId="165" fontId="6" fillId="0" borderId="2" xfId="0" applyNumberFormat="1" applyFont="1" applyFill="1" applyBorder="1" applyAlignment="1" applyProtection="1">
      <alignment horizontal="left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left"/>
    </xf>
    <xf numFmtId="164" fontId="6" fillId="0" borderId="0" xfId="1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9" fontId="6" fillId="0" borderId="0" xfId="2" applyFont="1" applyFill="1" applyBorder="1" applyAlignment="1" applyProtection="1">
      <alignment horizontal="left"/>
    </xf>
    <xf numFmtId="164" fontId="6" fillId="0" borderId="0" xfId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center"/>
    </xf>
    <xf numFmtId="0" fontId="6" fillId="0" borderId="2" xfId="0" quotePrefix="1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right" vertical="center"/>
    </xf>
    <xf numFmtId="0" fontId="0" fillId="0" borderId="0" xfId="0" applyProtection="1"/>
    <xf numFmtId="0" fontId="3" fillId="0" borderId="0" xfId="0" applyFont="1" applyBorder="1" applyAlignment="1" applyProtection="1"/>
    <xf numFmtId="0" fontId="3" fillId="0" borderId="0" xfId="0" applyFont="1" applyAlignment="1" applyProtection="1"/>
    <xf numFmtId="0" fontId="2" fillId="6" borderId="9" xfId="0" applyFont="1" applyFill="1" applyBorder="1" applyAlignment="1" applyProtection="1">
      <alignment horizontal="right" vertical="center"/>
    </xf>
    <xf numFmtId="0" fontId="2" fillId="6" borderId="6" xfId="0" applyFont="1" applyFill="1" applyBorder="1" applyAlignment="1" applyProtection="1">
      <alignment horizontal="right" vertical="center"/>
    </xf>
    <xf numFmtId="0" fontId="2" fillId="6" borderId="8" xfId="0" applyFont="1" applyFill="1" applyBorder="1" applyAlignment="1" applyProtection="1">
      <alignment horizontal="right" vertical="center"/>
    </xf>
    <xf numFmtId="0" fontId="2" fillId="6" borderId="4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right" vertical="center"/>
    </xf>
    <xf numFmtId="0" fontId="2" fillId="6" borderId="3" xfId="0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3" fontId="2" fillId="8" borderId="2" xfId="0" applyNumberFormat="1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left" readingOrder="2"/>
      <protection locked="0"/>
    </xf>
    <xf numFmtId="0" fontId="0" fillId="0" borderId="5" xfId="0" applyFill="1" applyBorder="1" applyAlignment="1" applyProtection="1">
      <alignment horizontal="left" readingOrder="2"/>
      <protection locked="0"/>
    </xf>
    <xf numFmtId="0" fontId="0" fillId="0" borderId="10" xfId="0" applyFont="1" applyFill="1" applyBorder="1" applyAlignment="1" applyProtection="1">
      <alignment horizontal="left" wrapText="1"/>
    </xf>
    <xf numFmtId="0" fontId="0" fillId="0" borderId="5" xfId="0" applyFont="1" applyFill="1" applyBorder="1" applyAlignment="1" applyProtection="1">
      <alignment horizontal="left" wrapText="1"/>
    </xf>
    <xf numFmtId="0" fontId="0" fillId="0" borderId="4" xfId="0" applyFill="1" applyBorder="1" applyAlignment="1" applyProtection="1">
      <alignment horizontal="left" wrapText="1"/>
    </xf>
    <xf numFmtId="0" fontId="0" fillId="0" borderId="3" xfId="0" applyFill="1" applyBorder="1" applyAlignment="1" applyProtection="1">
      <alignment horizontal="left" wrapText="1"/>
    </xf>
    <xf numFmtId="0" fontId="0" fillId="0" borderId="4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4" xfId="0" applyFont="1" applyFill="1" applyBorder="1" applyAlignment="1" applyProtection="1">
      <alignment horizontal="right" vertical="center" wrapText="1"/>
    </xf>
    <xf numFmtId="0" fontId="0" fillId="0" borderId="3" xfId="0" applyFont="1" applyFill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center"/>
      <protection locked="0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3"/>
  <sheetViews>
    <sheetView tabSelected="1" zoomScale="70" zoomScaleNormal="70" workbookViewId="0">
      <selection activeCell="B2" sqref="B2:L2"/>
    </sheetView>
  </sheetViews>
  <sheetFormatPr defaultRowHeight="14.25" x14ac:dyDescent="0.2"/>
  <cols>
    <col min="1" max="2" width="9" style="1"/>
    <col min="3" max="3" width="23" style="1" customWidth="1"/>
    <col min="4" max="4" width="19.5" style="1" customWidth="1"/>
    <col min="5" max="5" width="43.125" style="1" customWidth="1"/>
    <col min="6" max="6" width="13.25" style="1" customWidth="1"/>
    <col min="7" max="7" width="12.375" style="1" customWidth="1"/>
    <col min="8" max="8" width="12.125" style="1" bestFit="1" customWidth="1"/>
    <col min="9" max="9" width="7" style="1" customWidth="1"/>
    <col min="10" max="10" width="18.75" style="16" customWidth="1"/>
    <col min="11" max="11" width="19.875" style="1" customWidth="1"/>
    <col min="12" max="12" width="21.875" style="1" customWidth="1"/>
    <col min="13" max="13" width="24.5" style="77" customWidth="1"/>
    <col min="14" max="14" width="10.75" style="77" bestFit="1" customWidth="1"/>
    <col min="15" max="15" width="6.75" style="77" bestFit="1" customWidth="1"/>
    <col min="16" max="16" width="23.5" style="77" bestFit="1" customWidth="1"/>
    <col min="17" max="17" width="12.75" style="77" bestFit="1" customWidth="1"/>
    <col min="18" max="16384" width="9" style="1"/>
  </cols>
  <sheetData>
    <row r="1" spans="2:17" ht="38.1" customHeight="1" x14ac:dyDescent="0.25">
      <c r="B1" s="89" t="s">
        <v>65</v>
      </c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2:17" ht="18.75" x14ac:dyDescent="0.3">
      <c r="B2" s="115" t="s">
        <v>66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78"/>
      <c r="N2" s="79"/>
      <c r="O2" s="79"/>
      <c r="P2" s="79"/>
      <c r="Q2" s="79"/>
    </row>
    <row r="3" spans="2:17" ht="18.75" x14ac:dyDescent="0.3">
      <c r="B3" s="99" t="s">
        <v>87</v>
      </c>
      <c r="C3" s="100"/>
      <c r="D3" s="100"/>
      <c r="E3" s="100"/>
      <c r="F3" s="100"/>
      <c r="G3" s="100"/>
      <c r="H3" s="100"/>
      <c r="I3" s="100"/>
      <c r="J3" s="100"/>
      <c r="K3" s="100"/>
      <c r="L3" s="101"/>
      <c r="M3" s="78"/>
      <c r="N3" s="79"/>
      <c r="O3" s="79"/>
      <c r="P3" s="79"/>
      <c r="Q3" s="79"/>
    </row>
    <row r="4" spans="2:17" x14ac:dyDescent="0.2">
      <c r="G4" s="2"/>
      <c r="J4" s="3"/>
      <c r="K4" s="2"/>
      <c r="L4" s="2"/>
    </row>
    <row r="5" spans="2:17" ht="70.900000000000006" customHeight="1" x14ac:dyDescent="0.25">
      <c r="B5" s="92" t="s">
        <v>99</v>
      </c>
      <c r="C5" s="92"/>
      <c r="D5" s="45" t="s">
        <v>0</v>
      </c>
      <c r="E5" s="45" t="s">
        <v>1</v>
      </c>
      <c r="F5" s="46" t="s">
        <v>77</v>
      </c>
      <c r="G5" s="45" t="s">
        <v>2</v>
      </c>
      <c r="H5" s="45" t="s">
        <v>3</v>
      </c>
      <c r="I5" s="47" t="s">
        <v>73</v>
      </c>
      <c r="J5" s="45" t="s">
        <v>105</v>
      </c>
      <c r="K5" s="5" t="s">
        <v>76</v>
      </c>
      <c r="L5" s="5" t="s">
        <v>74</v>
      </c>
    </row>
    <row r="6" spans="2:17" ht="30.75" customHeight="1" x14ac:dyDescent="0.25">
      <c r="B6" s="95" t="s">
        <v>4</v>
      </c>
      <c r="C6" s="96"/>
      <c r="D6" s="48" t="s">
        <v>5</v>
      </c>
      <c r="E6" s="48" t="s">
        <v>6</v>
      </c>
      <c r="F6" s="48">
        <v>12700</v>
      </c>
      <c r="G6" s="49">
        <v>43889</v>
      </c>
      <c r="H6" s="49">
        <v>44254</v>
      </c>
      <c r="I6" s="48">
        <v>12</v>
      </c>
      <c r="J6" s="50">
        <v>1</v>
      </c>
      <c r="K6" s="6"/>
      <c r="L6" s="36"/>
    </row>
    <row r="7" spans="2:17" ht="30.75" customHeight="1" x14ac:dyDescent="0.25">
      <c r="B7" s="97"/>
      <c r="C7" s="98"/>
      <c r="D7" s="48" t="s">
        <v>5</v>
      </c>
      <c r="E7" s="48" t="s">
        <v>6</v>
      </c>
      <c r="F7" s="48">
        <v>12700</v>
      </c>
      <c r="G7" s="49">
        <v>44255</v>
      </c>
      <c r="H7" s="51">
        <v>44347</v>
      </c>
      <c r="I7" s="48">
        <v>3</v>
      </c>
      <c r="J7" s="52">
        <v>2</v>
      </c>
      <c r="K7" s="35">
        <f>K6*I7/I6</f>
        <v>0</v>
      </c>
      <c r="L7" s="36"/>
    </row>
    <row r="8" spans="2:17" ht="30.75" customHeight="1" x14ac:dyDescent="0.25">
      <c r="B8" s="95" t="s">
        <v>7</v>
      </c>
      <c r="C8" s="96"/>
      <c r="D8" s="48" t="s">
        <v>8</v>
      </c>
      <c r="E8" s="48" t="s">
        <v>9</v>
      </c>
      <c r="F8" s="48">
        <v>10500</v>
      </c>
      <c r="G8" s="49">
        <v>43889</v>
      </c>
      <c r="H8" s="49">
        <v>44254</v>
      </c>
      <c r="I8" s="48">
        <v>12</v>
      </c>
      <c r="J8" s="50">
        <v>1</v>
      </c>
      <c r="K8" s="6"/>
      <c r="L8" s="36"/>
    </row>
    <row r="9" spans="2:17" ht="30.75" customHeight="1" x14ac:dyDescent="0.25">
      <c r="B9" s="97"/>
      <c r="C9" s="98"/>
      <c r="D9" s="48" t="s">
        <v>8</v>
      </c>
      <c r="E9" s="48" t="s">
        <v>9</v>
      </c>
      <c r="F9" s="48">
        <v>10500</v>
      </c>
      <c r="G9" s="49">
        <v>44255</v>
      </c>
      <c r="H9" s="51">
        <v>44347</v>
      </c>
      <c r="I9" s="48">
        <v>3</v>
      </c>
      <c r="J9" s="52">
        <v>2</v>
      </c>
      <c r="K9" s="35">
        <f>K8*I9/I8</f>
        <v>0</v>
      </c>
      <c r="L9" s="36"/>
    </row>
    <row r="10" spans="2:17" ht="30.75" customHeight="1" x14ac:dyDescent="0.25">
      <c r="B10" s="95" t="s">
        <v>10</v>
      </c>
      <c r="C10" s="96"/>
      <c r="D10" s="48" t="s">
        <v>11</v>
      </c>
      <c r="E10" s="48" t="s">
        <v>12</v>
      </c>
      <c r="F10" s="48">
        <v>2</v>
      </c>
      <c r="G10" s="49">
        <v>43889</v>
      </c>
      <c r="H10" s="49">
        <v>44254</v>
      </c>
      <c r="I10" s="48">
        <v>12</v>
      </c>
      <c r="J10" s="50">
        <v>1</v>
      </c>
      <c r="K10" s="6"/>
      <c r="L10" s="36"/>
    </row>
    <row r="11" spans="2:17" ht="24.95" customHeight="1" x14ac:dyDescent="0.25">
      <c r="B11" s="97"/>
      <c r="C11" s="98"/>
      <c r="D11" s="48" t="s">
        <v>11</v>
      </c>
      <c r="E11" s="48" t="s">
        <v>12</v>
      </c>
      <c r="F11" s="48">
        <v>2</v>
      </c>
      <c r="G11" s="49">
        <v>44255</v>
      </c>
      <c r="H11" s="51">
        <v>44347</v>
      </c>
      <c r="I11" s="48">
        <v>3</v>
      </c>
      <c r="J11" s="52">
        <v>2</v>
      </c>
      <c r="K11" s="35">
        <f>K10*I11/I10</f>
        <v>0</v>
      </c>
      <c r="L11" s="36"/>
    </row>
    <row r="12" spans="2:17" ht="24.95" customHeight="1" x14ac:dyDescent="0.25">
      <c r="B12" s="95" t="s">
        <v>13</v>
      </c>
      <c r="C12" s="96"/>
      <c r="D12" s="48" t="s">
        <v>14</v>
      </c>
      <c r="E12" s="48" t="s">
        <v>15</v>
      </c>
      <c r="F12" s="48">
        <v>12700</v>
      </c>
      <c r="G12" s="49">
        <v>43889</v>
      </c>
      <c r="H12" s="49">
        <v>44254</v>
      </c>
      <c r="I12" s="48">
        <v>12</v>
      </c>
      <c r="J12" s="50">
        <v>1</v>
      </c>
      <c r="K12" s="6"/>
      <c r="L12" s="36"/>
    </row>
    <row r="13" spans="2:17" ht="24.95" customHeight="1" x14ac:dyDescent="0.25">
      <c r="B13" s="97"/>
      <c r="C13" s="98"/>
      <c r="D13" s="48" t="s">
        <v>14</v>
      </c>
      <c r="E13" s="48" t="s">
        <v>15</v>
      </c>
      <c r="F13" s="48">
        <v>12700</v>
      </c>
      <c r="G13" s="49">
        <v>44255</v>
      </c>
      <c r="H13" s="51">
        <v>44347</v>
      </c>
      <c r="I13" s="48">
        <v>3</v>
      </c>
      <c r="J13" s="52">
        <v>2</v>
      </c>
      <c r="K13" s="35">
        <f>K12*I13/I12</f>
        <v>0</v>
      </c>
      <c r="L13" s="36"/>
    </row>
    <row r="14" spans="2:17" ht="24.95" customHeight="1" x14ac:dyDescent="0.25">
      <c r="B14" s="103" t="s">
        <v>16</v>
      </c>
      <c r="C14" s="103"/>
      <c r="D14" s="48" t="s">
        <v>17</v>
      </c>
      <c r="E14" s="48" t="s">
        <v>18</v>
      </c>
      <c r="F14" s="48">
        <v>400</v>
      </c>
      <c r="G14" s="53">
        <v>43830</v>
      </c>
      <c r="H14" s="49">
        <v>44195</v>
      </c>
      <c r="I14" s="48">
        <v>12</v>
      </c>
      <c r="J14" s="50">
        <v>1</v>
      </c>
      <c r="K14" s="6"/>
      <c r="L14" s="36"/>
    </row>
    <row r="15" spans="2:17" ht="24.95" customHeight="1" x14ac:dyDescent="0.25">
      <c r="B15" s="103"/>
      <c r="C15" s="103"/>
      <c r="D15" s="48" t="s">
        <v>17</v>
      </c>
      <c r="E15" s="48" t="s">
        <v>18</v>
      </c>
      <c r="F15" s="48">
        <v>400</v>
      </c>
      <c r="G15" s="53">
        <v>44196</v>
      </c>
      <c r="H15" s="51">
        <v>44347</v>
      </c>
      <c r="I15" s="48">
        <v>5</v>
      </c>
      <c r="J15" s="52">
        <v>2</v>
      </c>
      <c r="K15" s="35">
        <f>K14*I15/I14</f>
        <v>0</v>
      </c>
      <c r="L15" s="36"/>
    </row>
    <row r="16" spans="2:17" ht="24.95" customHeight="1" x14ac:dyDescent="0.25">
      <c r="B16" s="103" t="s">
        <v>19</v>
      </c>
      <c r="C16" s="103"/>
      <c r="D16" s="48" t="s">
        <v>20</v>
      </c>
      <c r="E16" s="48" t="s">
        <v>21</v>
      </c>
      <c r="F16" s="48">
        <v>12700</v>
      </c>
      <c r="G16" s="53">
        <v>43818</v>
      </c>
      <c r="H16" s="49">
        <v>44183</v>
      </c>
      <c r="I16" s="48">
        <v>12</v>
      </c>
      <c r="J16" s="50">
        <v>1</v>
      </c>
      <c r="K16" s="6"/>
      <c r="L16" s="36"/>
    </row>
    <row r="17" spans="2:17" ht="24.95" customHeight="1" x14ac:dyDescent="0.25">
      <c r="B17" s="103"/>
      <c r="C17" s="103"/>
      <c r="D17" s="48" t="s">
        <v>20</v>
      </c>
      <c r="E17" s="48" t="s">
        <v>21</v>
      </c>
      <c r="F17" s="48">
        <v>12700</v>
      </c>
      <c r="G17" s="53">
        <v>44184</v>
      </c>
      <c r="H17" s="51">
        <v>44347</v>
      </c>
      <c r="I17" s="48">
        <v>5.5</v>
      </c>
      <c r="J17" s="52">
        <v>2</v>
      </c>
      <c r="K17" s="35">
        <f>K16*I17/I16</f>
        <v>0</v>
      </c>
      <c r="L17" s="36"/>
    </row>
    <row r="18" spans="2:17" ht="24.95" customHeight="1" x14ac:dyDescent="0.25">
      <c r="B18" s="103" t="s">
        <v>22</v>
      </c>
      <c r="C18" s="103"/>
      <c r="D18" s="48" t="s">
        <v>23</v>
      </c>
      <c r="E18" s="48" t="s">
        <v>24</v>
      </c>
      <c r="F18" s="48">
        <v>1</v>
      </c>
      <c r="G18" s="49">
        <v>43724</v>
      </c>
      <c r="H18" s="49">
        <v>44089</v>
      </c>
      <c r="I18" s="48">
        <v>12</v>
      </c>
      <c r="J18" s="50">
        <v>1</v>
      </c>
      <c r="K18" s="6"/>
      <c r="L18" s="6"/>
    </row>
    <row r="19" spans="2:17" ht="24.95" customHeight="1" x14ac:dyDescent="0.25">
      <c r="B19" s="103"/>
      <c r="C19" s="103"/>
      <c r="D19" s="48" t="s">
        <v>23</v>
      </c>
      <c r="E19" s="48" t="s">
        <v>24</v>
      </c>
      <c r="F19" s="48">
        <v>1</v>
      </c>
      <c r="G19" s="49">
        <v>44090</v>
      </c>
      <c r="H19" s="51">
        <v>44347</v>
      </c>
      <c r="I19" s="48">
        <v>8.5</v>
      </c>
      <c r="J19" s="52">
        <v>2</v>
      </c>
      <c r="K19" s="35">
        <f>K18*I19/I18</f>
        <v>0</v>
      </c>
      <c r="L19" s="35">
        <f>L18*I19/I18</f>
        <v>0</v>
      </c>
    </row>
    <row r="20" spans="2:17" ht="24.95" customHeight="1" x14ac:dyDescent="0.25">
      <c r="B20" s="103" t="s">
        <v>25</v>
      </c>
      <c r="C20" s="103"/>
      <c r="D20" s="48" t="s">
        <v>26</v>
      </c>
      <c r="E20" s="48" t="s">
        <v>27</v>
      </c>
      <c r="F20" s="48">
        <v>2</v>
      </c>
      <c r="G20" s="49">
        <v>43724</v>
      </c>
      <c r="H20" s="49">
        <v>44089</v>
      </c>
      <c r="I20" s="48">
        <v>12</v>
      </c>
      <c r="J20" s="50">
        <v>1</v>
      </c>
      <c r="K20" s="6"/>
      <c r="L20" s="6"/>
    </row>
    <row r="21" spans="2:17" ht="24.95" customHeight="1" x14ac:dyDescent="0.25">
      <c r="B21" s="103"/>
      <c r="C21" s="103"/>
      <c r="D21" s="48" t="s">
        <v>26</v>
      </c>
      <c r="E21" s="48" t="s">
        <v>27</v>
      </c>
      <c r="F21" s="48">
        <v>2</v>
      </c>
      <c r="G21" s="49">
        <v>44090</v>
      </c>
      <c r="H21" s="51">
        <v>44347</v>
      </c>
      <c r="I21" s="48">
        <v>8.5</v>
      </c>
      <c r="J21" s="52">
        <v>2</v>
      </c>
      <c r="K21" s="35">
        <f>K20*I21/I20</f>
        <v>0</v>
      </c>
      <c r="L21" s="35">
        <f>L20*I21/I20</f>
        <v>0</v>
      </c>
    </row>
    <row r="22" spans="2:17" ht="24.95" customHeight="1" x14ac:dyDescent="0.25">
      <c r="B22" s="102" t="s">
        <v>28</v>
      </c>
      <c r="C22" s="103"/>
      <c r="D22" s="48" t="s">
        <v>29</v>
      </c>
      <c r="E22" s="48" t="s">
        <v>30</v>
      </c>
      <c r="F22" s="48">
        <v>10001</v>
      </c>
      <c r="G22" s="49">
        <v>43724</v>
      </c>
      <c r="H22" s="49">
        <v>44089</v>
      </c>
      <c r="I22" s="48">
        <v>12</v>
      </c>
      <c r="J22" s="50">
        <v>1</v>
      </c>
      <c r="K22" s="6"/>
      <c r="L22" s="36"/>
    </row>
    <row r="23" spans="2:17" ht="24.95" customHeight="1" x14ac:dyDescent="0.25">
      <c r="B23" s="103"/>
      <c r="C23" s="103"/>
      <c r="D23" s="48" t="s">
        <v>29</v>
      </c>
      <c r="E23" s="48" t="s">
        <v>30</v>
      </c>
      <c r="F23" s="48">
        <v>10001</v>
      </c>
      <c r="G23" s="49">
        <v>44090</v>
      </c>
      <c r="H23" s="51">
        <v>44347</v>
      </c>
      <c r="I23" s="48">
        <v>8.5</v>
      </c>
      <c r="J23" s="52">
        <v>2</v>
      </c>
      <c r="K23" s="35">
        <f>K22*I23/I22</f>
        <v>0</v>
      </c>
      <c r="L23" s="36"/>
    </row>
    <row r="24" spans="2:17" ht="15" x14ac:dyDescent="0.25">
      <c r="B24" s="54"/>
      <c r="C24" s="54"/>
      <c r="D24" s="55"/>
      <c r="E24" s="55"/>
      <c r="F24" s="55"/>
      <c r="G24" s="56"/>
      <c r="H24" s="57"/>
      <c r="I24" s="58"/>
      <c r="J24" s="59"/>
      <c r="K24" s="10"/>
      <c r="L24" s="9"/>
      <c r="M24" s="55"/>
      <c r="N24" s="55"/>
      <c r="O24" s="55"/>
      <c r="P24" s="55"/>
      <c r="Q24" s="55"/>
    </row>
    <row r="25" spans="2:17" ht="72" customHeight="1" x14ac:dyDescent="0.25">
      <c r="B25" s="93" t="s">
        <v>59</v>
      </c>
      <c r="C25" s="94"/>
      <c r="D25" s="46" t="s">
        <v>0</v>
      </c>
      <c r="E25" s="46" t="s">
        <v>1</v>
      </c>
      <c r="F25" s="46" t="s">
        <v>77</v>
      </c>
      <c r="G25" s="46" t="s">
        <v>2</v>
      </c>
      <c r="H25" s="46" t="s">
        <v>3</v>
      </c>
      <c r="I25" s="47" t="s">
        <v>73</v>
      </c>
      <c r="J25" s="60" t="s">
        <v>105</v>
      </c>
      <c r="K25" s="5" t="s">
        <v>76</v>
      </c>
      <c r="L25" s="5" t="s">
        <v>75</v>
      </c>
    </row>
    <row r="26" spans="2:17" ht="24.95" customHeight="1" x14ac:dyDescent="0.25">
      <c r="B26" s="102" t="s">
        <v>37</v>
      </c>
      <c r="C26" s="102"/>
      <c r="D26" s="48" t="s">
        <v>64</v>
      </c>
      <c r="E26" s="48" t="s">
        <v>55</v>
      </c>
      <c r="F26" s="48">
        <v>4</v>
      </c>
      <c r="G26" s="61" t="s">
        <v>67</v>
      </c>
      <c r="H26" s="61" t="s">
        <v>67</v>
      </c>
      <c r="I26" s="61" t="s">
        <v>67</v>
      </c>
      <c r="J26" s="61" t="s">
        <v>67</v>
      </c>
      <c r="K26" s="36"/>
      <c r="L26" s="36"/>
    </row>
    <row r="27" spans="2:17" ht="24.95" customHeight="1" x14ac:dyDescent="0.25">
      <c r="B27" s="102"/>
      <c r="C27" s="102"/>
      <c r="D27" s="48" t="s">
        <v>63</v>
      </c>
      <c r="E27" s="48" t="s">
        <v>56</v>
      </c>
      <c r="F27" s="48">
        <v>4</v>
      </c>
      <c r="G27" s="49">
        <v>43800</v>
      </c>
      <c r="H27" s="49">
        <v>44165</v>
      </c>
      <c r="I27" s="48">
        <v>12</v>
      </c>
      <c r="J27" s="50">
        <v>1</v>
      </c>
      <c r="K27" s="6"/>
      <c r="L27" s="36"/>
    </row>
    <row r="28" spans="2:17" ht="24.95" customHeight="1" x14ac:dyDescent="0.25">
      <c r="B28" s="102"/>
      <c r="C28" s="102"/>
      <c r="D28" s="48" t="s">
        <v>63</v>
      </c>
      <c r="E28" s="48" t="s">
        <v>56</v>
      </c>
      <c r="F28" s="48">
        <v>4</v>
      </c>
      <c r="G28" s="49">
        <v>44166</v>
      </c>
      <c r="H28" s="51">
        <v>44347</v>
      </c>
      <c r="I28" s="48">
        <v>6</v>
      </c>
      <c r="J28" s="52">
        <v>2</v>
      </c>
      <c r="K28" s="35">
        <f>K27*I28/I27</f>
        <v>0</v>
      </c>
      <c r="L28" s="36"/>
    </row>
    <row r="29" spans="2:17" ht="24.95" customHeight="1" x14ac:dyDescent="0.25">
      <c r="B29" s="102" t="s">
        <v>28</v>
      </c>
      <c r="C29" s="103"/>
      <c r="D29" s="48" t="s">
        <v>29</v>
      </c>
      <c r="E29" s="48" t="s">
        <v>30</v>
      </c>
      <c r="F29" s="48">
        <v>7000</v>
      </c>
      <c r="G29" s="49">
        <v>43800</v>
      </c>
      <c r="H29" s="49">
        <v>44165</v>
      </c>
      <c r="I29" s="48">
        <v>12</v>
      </c>
      <c r="J29" s="50">
        <v>1</v>
      </c>
      <c r="K29" s="6"/>
      <c r="L29" s="36"/>
    </row>
    <row r="30" spans="2:17" ht="24.95" customHeight="1" x14ac:dyDescent="0.25">
      <c r="B30" s="103"/>
      <c r="C30" s="103"/>
      <c r="D30" s="48" t="s">
        <v>29</v>
      </c>
      <c r="E30" s="48" t="s">
        <v>30</v>
      </c>
      <c r="F30" s="48">
        <v>7000</v>
      </c>
      <c r="G30" s="49">
        <v>44166</v>
      </c>
      <c r="H30" s="51">
        <v>44347</v>
      </c>
      <c r="I30" s="48">
        <v>6</v>
      </c>
      <c r="J30" s="50">
        <v>2</v>
      </c>
      <c r="K30" s="35">
        <f>K29*I30/I29</f>
        <v>0</v>
      </c>
      <c r="L30" s="36"/>
    </row>
    <row r="31" spans="2:17" ht="24.95" customHeight="1" x14ac:dyDescent="0.25">
      <c r="B31" s="102" t="s">
        <v>38</v>
      </c>
      <c r="C31" s="102"/>
      <c r="D31" s="48" t="s">
        <v>39</v>
      </c>
      <c r="E31" s="48" t="s">
        <v>40</v>
      </c>
      <c r="F31" s="48">
        <v>2</v>
      </c>
      <c r="G31" s="61" t="s">
        <v>67</v>
      </c>
      <c r="H31" s="61" t="s">
        <v>67</v>
      </c>
      <c r="I31" s="61" t="s">
        <v>67</v>
      </c>
      <c r="J31" s="50">
        <v>3</v>
      </c>
      <c r="K31" s="6"/>
      <c r="L31" s="36"/>
    </row>
    <row r="32" spans="2:17" ht="24.95" customHeight="1" x14ac:dyDescent="0.25">
      <c r="B32" s="102"/>
      <c r="C32" s="102"/>
      <c r="D32" s="48" t="s">
        <v>41</v>
      </c>
      <c r="E32" s="48" t="s">
        <v>42</v>
      </c>
      <c r="F32" s="48">
        <v>2</v>
      </c>
      <c r="G32" s="49">
        <v>43800</v>
      </c>
      <c r="H32" s="49">
        <v>44165</v>
      </c>
      <c r="I32" s="48">
        <v>12</v>
      </c>
      <c r="J32" s="50">
        <v>1</v>
      </c>
      <c r="K32" s="6"/>
      <c r="L32" s="6"/>
    </row>
    <row r="33" spans="2:12" ht="24.95" customHeight="1" x14ac:dyDescent="0.25">
      <c r="B33" s="102"/>
      <c r="C33" s="102"/>
      <c r="D33" s="48" t="s">
        <v>41</v>
      </c>
      <c r="E33" s="48" t="s">
        <v>42</v>
      </c>
      <c r="F33" s="48">
        <v>2</v>
      </c>
      <c r="G33" s="49">
        <v>44166</v>
      </c>
      <c r="H33" s="51">
        <v>44347</v>
      </c>
      <c r="I33" s="48">
        <v>6</v>
      </c>
      <c r="J33" s="50">
        <v>2</v>
      </c>
      <c r="K33" s="35">
        <f>K32*I33/I32</f>
        <v>0</v>
      </c>
      <c r="L33" s="36">
        <f>L32/I32*I33</f>
        <v>0</v>
      </c>
    </row>
    <row r="34" spans="2:12" ht="24.95" customHeight="1" x14ac:dyDescent="0.25">
      <c r="B34" s="102" t="s">
        <v>43</v>
      </c>
      <c r="C34" s="102"/>
      <c r="D34" s="48" t="s">
        <v>44</v>
      </c>
      <c r="E34" s="48" t="s">
        <v>45</v>
      </c>
      <c r="F34" s="48">
        <v>2</v>
      </c>
      <c r="G34" s="61" t="s">
        <v>67</v>
      </c>
      <c r="H34" s="61" t="s">
        <v>67</v>
      </c>
      <c r="I34" s="61" t="s">
        <v>67</v>
      </c>
      <c r="J34" s="50">
        <v>3</v>
      </c>
      <c r="K34" s="6"/>
      <c r="L34" s="36"/>
    </row>
    <row r="35" spans="2:12" ht="24.95" customHeight="1" x14ac:dyDescent="0.25">
      <c r="B35" s="102"/>
      <c r="C35" s="102"/>
      <c r="D35" s="48" t="s">
        <v>46</v>
      </c>
      <c r="E35" s="48" t="s">
        <v>47</v>
      </c>
      <c r="F35" s="48">
        <v>2</v>
      </c>
      <c r="G35" s="49">
        <v>43800</v>
      </c>
      <c r="H35" s="49">
        <v>44165</v>
      </c>
      <c r="I35" s="48">
        <v>12</v>
      </c>
      <c r="J35" s="50">
        <v>1</v>
      </c>
      <c r="K35" s="6"/>
      <c r="L35" s="6"/>
    </row>
    <row r="36" spans="2:12" ht="24.95" customHeight="1" x14ac:dyDescent="0.25">
      <c r="B36" s="102"/>
      <c r="C36" s="102"/>
      <c r="D36" s="48" t="s">
        <v>46</v>
      </c>
      <c r="E36" s="48" t="s">
        <v>47</v>
      </c>
      <c r="F36" s="48">
        <v>2</v>
      </c>
      <c r="G36" s="49">
        <v>44166</v>
      </c>
      <c r="H36" s="51">
        <v>44347</v>
      </c>
      <c r="I36" s="48">
        <v>6</v>
      </c>
      <c r="J36" s="50">
        <v>2</v>
      </c>
      <c r="K36" s="35">
        <f>K35*I36/I35</f>
        <v>0</v>
      </c>
      <c r="L36" s="36">
        <f>L35/I35*I36</f>
        <v>0</v>
      </c>
    </row>
    <row r="37" spans="2:12" ht="24.95" customHeight="1" x14ac:dyDescent="0.25">
      <c r="B37" s="102" t="s">
        <v>48</v>
      </c>
      <c r="C37" s="103"/>
      <c r="D37" s="48" t="s">
        <v>49</v>
      </c>
      <c r="E37" s="48" t="s">
        <v>50</v>
      </c>
      <c r="F37" s="48">
        <v>2</v>
      </c>
      <c r="G37" s="49">
        <v>43800</v>
      </c>
      <c r="H37" s="49">
        <v>44165</v>
      </c>
      <c r="I37" s="48">
        <v>12</v>
      </c>
      <c r="J37" s="50">
        <v>1</v>
      </c>
      <c r="K37" s="6"/>
      <c r="L37" s="36"/>
    </row>
    <row r="38" spans="2:12" ht="24.95" customHeight="1" x14ac:dyDescent="0.25">
      <c r="B38" s="103"/>
      <c r="C38" s="103"/>
      <c r="D38" s="48" t="s">
        <v>49</v>
      </c>
      <c r="E38" s="48" t="s">
        <v>50</v>
      </c>
      <c r="F38" s="48">
        <v>2</v>
      </c>
      <c r="G38" s="49">
        <v>44166</v>
      </c>
      <c r="H38" s="51">
        <v>44347</v>
      </c>
      <c r="I38" s="48">
        <v>6</v>
      </c>
      <c r="J38" s="50">
        <v>2</v>
      </c>
      <c r="K38" s="35">
        <f>K37*I38/I37</f>
        <v>0</v>
      </c>
      <c r="L38" s="36">
        <f>L37*I38/I37</f>
        <v>0</v>
      </c>
    </row>
    <row r="39" spans="2:12" ht="24.95" customHeight="1" x14ac:dyDescent="0.25">
      <c r="B39" s="103"/>
      <c r="C39" s="103"/>
      <c r="D39" s="48" t="s">
        <v>51</v>
      </c>
      <c r="E39" s="48" t="s">
        <v>52</v>
      </c>
      <c r="F39" s="48">
        <v>2</v>
      </c>
      <c r="G39" s="61" t="s">
        <v>67</v>
      </c>
      <c r="H39" s="61" t="s">
        <v>67</v>
      </c>
      <c r="I39" s="61" t="s">
        <v>67</v>
      </c>
      <c r="J39" s="50">
        <v>3</v>
      </c>
      <c r="K39" s="6"/>
      <c r="L39" s="36" t="s">
        <v>68</v>
      </c>
    </row>
    <row r="40" spans="2:12" ht="24.95" customHeight="1" x14ac:dyDescent="0.25">
      <c r="B40" s="103"/>
      <c r="C40" s="103"/>
      <c r="D40" s="48" t="s">
        <v>31</v>
      </c>
      <c r="E40" s="48" t="s">
        <v>32</v>
      </c>
      <c r="F40" s="48">
        <v>2</v>
      </c>
      <c r="G40" s="49">
        <v>43800</v>
      </c>
      <c r="H40" s="49">
        <v>44165</v>
      </c>
      <c r="I40" s="48">
        <v>12</v>
      </c>
      <c r="J40" s="50">
        <v>1</v>
      </c>
      <c r="K40" s="6"/>
      <c r="L40" s="6"/>
    </row>
    <row r="41" spans="2:12" ht="24.95" customHeight="1" x14ac:dyDescent="0.25">
      <c r="B41" s="103"/>
      <c r="C41" s="103"/>
      <c r="D41" s="48" t="s">
        <v>31</v>
      </c>
      <c r="E41" s="48" t="s">
        <v>32</v>
      </c>
      <c r="F41" s="48">
        <v>2</v>
      </c>
      <c r="G41" s="49">
        <v>44166</v>
      </c>
      <c r="H41" s="51">
        <v>44347</v>
      </c>
      <c r="I41" s="48">
        <v>6</v>
      </c>
      <c r="J41" s="50">
        <v>2</v>
      </c>
      <c r="K41" s="35">
        <f>K40*I41/I40</f>
        <v>0</v>
      </c>
      <c r="L41" s="36">
        <f>L40/I40*I41</f>
        <v>0</v>
      </c>
    </row>
    <row r="42" spans="2:12" ht="24.95" customHeight="1" x14ac:dyDescent="0.25">
      <c r="B42" s="102" t="s">
        <v>25</v>
      </c>
      <c r="C42" s="102"/>
      <c r="D42" s="48" t="s">
        <v>33</v>
      </c>
      <c r="E42" s="48" t="s">
        <v>34</v>
      </c>
      <c r="F42" s="48">
        <v>1</v>
      </c>
      <c r="G42" s="61" t="s">
        <v>67</v>
      </c>
      <c r="H42" s="61" t="s">
        <v>67</v>
      </c>
      <c r="I42" s="61" t="s">
        <v>67</v>
      </c>
      <c r="J42" s="50">
        <v>3</v>
      </c>
      <c r="K42" s="6"/>
      <c r="L42" s="36"/>
    </row>
    <row r="43" spans="2:12" ht="24.95" customHeight="1" x14ac:dyDescent="0.25">
      <c r="B43" s="102"/>
      <c r="C43" s="102"/>
      <c r="D43" s="48" t="s">
        <v>35</v>
      </c>
      <c r="E43" s="48" t="s">
        <v>36</v>
      </c>
      <c r="F43" s="48">
        <v>1</v>
      </c>
      <c r="G43" s="49">
        <v>43800</v>
      </c>
      <c r="H43" s="49">
        <v>44165</v>
      </c>
      <c r="I43" s="48">
        <v>12</v>
      </c>
      <c r="J43" s="50">
        <v>1</v>
      </c>
      <c r="K43" s="6"/>
      <c r="L43" s="6"/>
    </row>
    <row r="44" spans="2:12" ht="24.95" customHeight="1" x14ac:dyDescent="0.25">
      <c r="B44" s="102"/>
      <c r="C44" s="102"/>
      <c r="D44" s="48" t="s">
        <v>35</v>
      </c>
      <c r="E44" s="48" t="s">
        <v>36</v>
      </c>
      <c r="F44" s="48">
        <v>1</v>
      </c>
      <c r="G44" s="49">
        <v>44166</v>
      </c>
      <c r="H44" s="51">
        <v>44347</v>
      </c>
      <c r="I44" s="48">
        <v>6</v>
      </c>
      <c r="J44" s="50">
        <v>2</v>
      </c>
      <c r="K44" s="35">
        <f>K43*I44/I43</f>
        <v>0</v>
      </c>
      <c r="L44" s="36">
        <f>L43/I43*I44</f>
        <v>0</v>
      </c>
    </row>
    <row r="45" spans="2:12" ht="24.95" customHeight="1" x14ac:dyDescent="0.25">
      <c r="B45" s="102" t="s">
        <v>88</v>
      </c>
      <c r="C45" s="102"/>
      <c r="D45" s="48" t="s">
        <v>104</v>
      </c>
      <c r="E45" s="48" t="s">
        <v>89</v>
      </c>
      <c r="F45" s="48">
        <v>1</v>
      </c>
      <c r="G45" s="49">
        <v>43800</v>
      </c>
      <c r="H45" s="49">
        <v>44165</v>
      </c>
      <c r="I45" s="48">
        <v>12</v>
      </c>
      <c r="J45" s="50">
        <v>1</v>
      </c>
      <c r="K45" s="11"/>
      <c r="L45" s="37"/>
    </row>
    <row r="46" spans="2:12" ht="24.95" customHeight="1" x14ac:dyDescent="0.25">
      <c r="B46" s="102"/>
      <c r="C46" s="102"/>
      <c r="D46" s="48" t="s">
        <v>104</v>
      </c>
      <c r="E46" s="48" t="s">
        <v>90</v>
      </c>
      <c r="F46" s="48">
        <v>1</v>
      </c>
      <c r="G46" s="49">
        <v>44166</v>
      </c>
      <c r="H46" s="51">
        <v>44347</v>
      </c>
      <c r="I46" s="48">
        <v>6</v>
      </c>
      <c r="J46" s="50">
        <v>2</v>
      </c>
      <c r="K46" s="11"/>
      <c r="L46" s="37"/>
    </row>
    <row r="47" spans="2:12" ht="24.95" customHeight="1" x14ac:dyDescent="0.25">
      <c r="B47" s="12"/>
      <c r="C47" s="12"/>
      <c r="D47" s="8"/>
      <c r="E47" s="8"/>
      <c r="F47" s="8"/>
      <c r="G47" s="13"/>
      <c r="H47" s="14"/>
      <c r="I47" s="8"/>
      <c r="J47" s="15"/>
      <c r="K47" s="7"/>
      <c r="L47" s="7"/>
    </row>
    <row r="49" spans="2:10" ht="36.75" customHeight="1" x14ac:dyDescent="0.25">
      <c r="B49" s="92" t="s">
        <v>79</v>
      </c>
      <c r="C49" s="92"/>
      <c r="D49" s="62"/>
      <c r="E49" s="63" t="s">
        <v>72</v>
      </c>
      <c r="F49" s="63" t="s">
        <v>84</v>
      </c>
      <c r="G49" s="5" t="s">
        <v>86</v>
      </c>
      <c r="H49" s="5" t="s">
        <v>83</v>
      </c>
    </row>
    <row r="50" spans="2:10" ht="31.7" customHeight="1" x14ac:dyDescent="0.25">
      <c r="B50" s="111" t="s">
        <v>54</v>
      </c>
      <c r="C50" s="112"/>
      <c r="D50" s="50" t="s">
        <v>53</v>
      </c>
      <c r="E50" s="50" t="s">
        <v>85</v>
      </c>
      <c r="F50" s="50">
        <v>2</v>
      </c>
      <c r="G50" s="17"/>
      <c r="H50" s="38">
        <f>G50*F50</f>
        <v>0</v>
      </c>
      <c r="J50" s="1"/>
    </row>
    <row r="51" spans="2:10" ht="32.25" customHeight="1" x14ac:dyDescent="0.25">
      <c r="B51" s="109" t="s">
        <v>57</v>
      </c>
      <c r="C51" s="110"/>
      <c r="D51" s="50" t="s">
        <v>58</v>
      </c>
      <c r="E51" s="64" t="s">
        <v>69</v>
      </c>
      <c r="F51" s="64">
        <v>2</v>
      </c>
      <c r="G51" s="18"/>
      <c r="H51" s="38">
        <f>G51*F51</f>
        <v>0</v>
      </c>
      <c r="J51" s="1"/>
    </row>
    <row r="52" spans="2:10" ht="32.25" customHeight="1" x14ac:dyDescent="0.25">
      <c r="B52" s="65"/>
      <c r="C52" s="65"/>
      <c r="D52" s="66"/>
      <c r="E52" s="67"/>
      <c r="F52" s="67"/>
      <c r="G52" s="20"/>
      <c r="H52" s="21"/>
      <c r="J52" s="1"/>
    </row>
    <row r="53" spans="2:10" ht="17.25" customHeight="1" x14ac:dyDescent="0.25">
      <c r="B53" s="65"/>
      <c r="C53" s="65"/>
      <c r="D53" s="66"/>
      <c r="E53" s="68" t="s">
        <v>81</v>
      </c>
      <c r="F53" s="69"/>
      <c r="G53" s="23"/>
      <c r="H53" s="24"/>
      <c r="I53" s="7"/>
      <c r="J53" s="1"/>
    </row>
    <row r="54" spans="2:10" ht="32.25" customHeight="1" x14ac:dyDescent="0.25">
      <c r="B54" s="92" t="s">
        <v>80</v>
      </c>
      <c r="C54" s="92"/>
      <c r="D54" s="62"/>
      <c r="E54" s="63" t="s">
        <v>72</v>
      </c>
      <c r="F54" s="63" t="s">
        <v>60</v>
      </c>
      <c r="G54" s="5" t="s">
        <v>95</v>
      </c>
      <c r="H54" s="5" t="s">
        <v>70</v>
      </c>
      <c r="I54" s="7"/>
      <c r="J54" s="1"/>
    </row>
    <row r="55" spans="2:10" ht="46.5" customHeight="1" x14ac:dyDescent="0.25">
      <c r="B55" s="107" t="s">
        <v>61</v>
      </c>
      <c r="C55" s="108"/>
      <c r="D55" s="70"/>
      <c r="E55" s="71" t="s">
        <v>91</v>
      </c>
      <c r="F55" s="70">
        <v>7</v>
      </c>
      <c r="G55" s="25"/>
      <c r="H55" s="39">
        <f>G55*F55</f>
        <v>0</v>
      </c>
      <c r="J55" s="1"/>
    </row>
    <row r="56" spans="2:10" ht="54.4" customHeight="1" x14ac:dyDescent="0.25">
      <c r="B56" s="113" t="s">
        <v>92</v>
      </c>
      <c r="C56" s="114"/>
      <c r="D56" s="72" t="s">
        <v>93</v>
      </c>
      <c r="E56" s="73" t="s">
        <v>94</v>
      </c>
      <c r="F56" s="70">
        <v>1</v>
      </c>
      <c r="G56" s="18"/>
      <c r="H56" s="39">
        <f>G56*F56</f>
        <v>0</v>
      </c>
      <c r="J56" s="1"/>
    </row>
    <row r="57" spans="2:10" ht="24.95" customHeight="1" x14ac:dyDescent="0.2">
      <c r="B57" s="26"/>
      <c r="C57" s="27"/>
      <c r="D57" s="28"/>
      <c r="E57" s="28"/>
      <c r="F57" s="28"/>
      <c r="G57" s="19"/>
      <c r="H57" s="22"/>
      <c r="I57" s="19"/>
    </row>
    <row r="58" spans="2:10" ht="24.95" customHeight="1" x14ac:dyDescent="0.2">
      <c r="B58" s="105"/>
      <c r="C58" s="106"/>
      <c r="D58" s="4" t="s">
        <v>71</v>
      </c>
    </row>
    <row r="59" spans="2:10" ht="34.5" customHeight="1" x14ac:dyDescent="0.2">
      <c r="B59" s="109" t="s">
        <v>62</v>
      </c>
      <c r="C59" s="110"/>
      <c r="D59" s="29"/>
      <c r="G59" s="30"/>
    </row>
    <row r="62" spans="2:10" ht="65.25" customHeight="1" x14ac:dyDescent="0.25">
      <c r="B62" s="86" t="s">
        <v>78</v>
      </c>
      <c r="C62" s="87"/>
      <c r="D62" s="87"/>
      <c r="E62" s="87"/>
      <c r="F62" s="31" t="s">
        <v>101</v>
      </c>
      <c r="G62" s="32" t="s">
        <v>102</v>
      </c>
      <c r="H62" s="104"/>
      <c r="I62" s="104"/>
    </row>
    <row r="63" spans="2:10" ht="22.5" customHeight="1" x14ac:dyDescent="0.2">
      <c r="B63" s="83" t="s">
        <v>96</v>
      </c>
      <c r="C63" s="84"/>
      <c r="D63" s="84"/>
      <c r="E63" s="85"/>
      <c r="F63" s="40">
        <f>K6+K8+K10+K12+K14+K16+K18+K20+K22+K27+K29+K32+K35+K37+K40+K43+K45</f>
        <v>0</v>
      </c>
      <c r="G63" s="40">
        <f>F63*5</f>
        <v>0</v>
      </c>
      <c r="H63" s="33"/>
      <c r="J63" s="1"/>
    </row>
    <row r="64" spans="2:10" ht="24" customHeight="1" x14ac:dyDescent="0.2">
      <c r="B64" s="74"/>
      <c r="C64" s="75"/>
      <c r="D64" s="75"/>
      <c r="E64" s="76" t="s">
        <v>97</v>
      </c>
      <c r="F64" s="41">
        <f>K7+K9+K11+K13+K15+K17+K19+K21+K23+K28+K30+K33+K38+K36+K41+K44+K46</f>
        <v>0</v>
      </c>
      <c r="G64" s="42"/>
      <c r="J64" s="1"/>
    </row>
    <row r="65" spans="2:10" ht="22.5" customHeight="1" x14ac:dyDescent="0.2">
      <c r="B65" s="80" t="s">
        <v>98</v>
      </c>
      <c r="C65" s="81"/>
      <c r="D65" s="81"/>
      <c r="E65" s="82"/>
      <c r="F65" s="43">
        <f>K31+K34+K39+K42</f>
        <v>0</v>
      </c>
      <c r="G65" s="44"/>
      <c r="J65" s="1"/>
    </row>
    <row r="66" spans="2:10" ht="23.25" customHeight="1" x14ac:dyDescent="0.2">
      <c r="B66" s="80" t="s">
        <v>100</v>
      </c>
      <c r="C66" s="81"/>
      <c r="D66" s="81"/>
      <c r="E66" s="82" t="s">
        <v>82</v>
      </c>
      <c r="F66" s="43">
        <f>H50+H51</f>
        <v>0</v>
      </c>
      <c r="G66" s="44"/>
      <c r="J66" s="1"/>
    </row>
    <row r="67" spans="2:10" ht="18" customHeight="1" x14ac:dyDescent="0.2">
      <c r="B67" s="83" t="s">
        <v>103</v>
      </c>
      <c r="C67" s="84"/>
      <c r="D67" s="84"/>
      <c r="E67" s="85"/>
      <c r="F67" s="88">
        <f>G63+F64+F65+F66</f>
        <v>0</v>
      </c>
      <c r="G67" s="88"/>
      <c r="J67" s="1"/>
    </row>
    <row r="69" spans="2:10" x14ac:dyDescent="0.2">
      <c r="G69" s="16"/>
      <c r="J69" s="1"/>
    </row>
    <row r="70" spans="2:10" x14ac:dyDescent="0.2">
      <c r="E70" s="1" t="s">
        <v>106</v>
      </c>
      <c r="G70" s="16"/>
      <c r="J70" s="1"/>
    </row>
    <row r="71" spans="2:10" x14ac:dyDescent="0.2">
      <c r="E71" s="1" t="s">
        <v>107</v>
      </c>
      <c r="G71" s="16"/>
      <c r="J71" s="1"/>
    </row>
    <row r="72" spans="2:10" ht="15" x14ac:dyDescent="0.25">
      <c r="E72" s="34"/>
      <c r="F72" s="34"/>
      <c r="G72" s="16"/>
      <c r="J72" s="1"/>
    </row>
    <row r="73" spans="2:10" x14ac:dyDescent="0.2">
      <c r="E73" s="7" t="s">
        <v>108</v>
      </c>
      <c r="F73" s="7"/>
      <c r="G73" s="16"/>
      <c r="J73" s="1"/>
    </row>
  </sheetData>
  <sheetProtection algorithmName="SHA-512" hashValue="pcnMobvMoAnTRsFpHUTq1nWD/2yB1zVqPepp7e/2iGgRpJiMsQOBNWX7pV1X6gNQwFmfsleJF+MK4CFthE4RYQ==" saltValue="n7fLsEW7CIgp2YHa6glavg==" spinCount="100000" sheet="1" formatCells="0" selectLockedCells="1"/>
  <mergeCells count="36">
    <mergeCell ref="H62:I62"/>
    <mergeCell ref="B31:C33"/>
    <mergeCell ref="B34:C36"/>
    <mergeCell ref="B37:C41"/>
    <mergeCell ref="B42:C44"/>
    <mergeCell ref="B58:C58"/>
    <mergeCell ref="B49:C49"/>
    <mergeCell ref="B55:C55"/>
    <mergeCell ref="B51:C51"/>
    <mergeCell ref="B50:C50"/>
    <mergeCell ref="B59:C59"/>
    <mergeCell ref="B54:C54"/>
    <mergeCell ref="B45:C46"/>
    <mergeCell ref="B56:C56"/>
    <mergeCell ref="B29:C30"/>
    <mergeCell ref="B14:C15"/>
    <mergeCell ref="B16:C17"/>
    <mergeCell ref="B18:C19"/>
    <mergeCell ref="B26:C28"/>
    <mergeCell ref="B20:C21"/>
    <mergeCell ref="B22:C23"/>
    <mergeCell ref="B1:L1"/>
    <mergeCell ref="B5:C5"/>
    <mergeCell ref="B25:C25"/>
    <mergeCell ref="B6:C7"/>
    <mergeCell ref="B8:C9"/>
    <mergeCell ref="B10:C11"/>
    <mergeCell ref="B12:C13"/>
    <mergeCell ref="B2:L2"/>
    <mergeCell ref="B3:L3"/>
    <mergeCell ref="B66:E66"/>
    <mergeCell ref="B67:E67"/>
    <mergeCell ref="B62:E62"/>
    <mergeCell ref="F67:G67"/>
    <mergeCell ref="B63:E63"/>
    <mergeCell ref="B65:E6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Co-Term offer - Feb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Hirsh, Maya</dc:creator>
  <cp:lastModifiedBy>mandel_an</cp:lastModifiedBy>
  <dcterms:created xsi:type="dcterms:W3CDTF">2019-06-30T13:11:45Z</dcterms:created>
  <dcterms:modified xsi:type="dcterms:W3CDTF">2019-11-19T10:31:54Z</dcterms:modified>
</cp:coreProperties>
</file>