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0" windowWidth="16992" windowHeight="11832" tabRatio="588" firstSheet="8" activeTab="8"/>
  </bookViews>
  <sheets>
    <sheet name="כנס ישראל" sheetId="7" state="hidden" r:id="rId1"/>
    <sheet name="עידן - כנרת" sheetId="4" state="hidden" r:id="rId2"/>
    <sheet name="עידן - כרמל " sheetId="5" state="hidden" r:id="rId3"/>
    <sheet name="נתיבי לכת " sheetId="6" state="hidden" r:id="rId4"/>
    <sheet name="נתיבי לכת 2" sheetId="10" state="hidden" r:id="rId5"/>
    <sheet name="עידן חדש 3" sheetId="15" state="hidden" r:id="rId6"/>
    <sheet name="נתיבי לכת 3" sheetId="12" state="hidden" r:id="rId7"/>
    <sheet name="כנס 3" sheetId="16" state="hidden" r:id="rId8"/>
    <sheet name="גליון מרכז" sheetId="9" r:id="rId9"/>
  </sheets>
  <definedNames>
    <definedName name="_xlnm._FilterDatabase" localSheetId="7" hidden="1">'כנס 3'!$A$12:$E$41</definedName>
    <definedName name="_xlnm._FilterDatabase" localSheetId="0" hidden="1">'כנס ישראל'!$A$12:$E$70</definedName>
    <definedName name="_xlnm.Print_Area" localSheetId="8">'גליון מרכז'!$A$20:$D$20</definedName>
    <definedName name="_xlnm.Print_Area" localSheetId="7">'כנס 3'!$A$1:$H$124</definedName>
    <definedName name="_xlnm.Print_Area" localSheetId="0">'כנס ישראל'!$A$1:$E$86</definedName>
  </definedNames>
  <calcPr calcId="162913"/>
</workbook>
</file>

<file path=xl/calcChain.xml><?xml version="1.0" encoding="utf-8"?>
<calcChain xmlns="http://schemas.openxmlformats.org/spreadsheetml/2006/main">
  <c r="H15" i="9" l="1"/>
  <c r="L11" i="9"/>
  <c r="L15" i="9" s="1"/>
  <c r="K11" i="9"/>
  <c r="K15" i="9" s="1"/>
  <c r="D11" i="9"/>
  <c r="D15" i="9" s="1"/>
  <c r="B11" i="9"/>
  <c r="B15" i="9" s="1"/>
  <c r="E11" i="9" l="1"/>
  <c r="E15" i="9" s="1"/>
  <c r="F11" i="9"/>
  <c r="F15" i="9" s="1"/>
  <c r="G11" i="9"/>
  <c r="G15" i="9" s="1"/>
  <c r="G17" i="9" s="1"/>
  <c r="I11" i="9"/>
  <c r="I15" i="9" s="1"/>
  <c r="K17" i="9" s="1"/>
  <c r="J11" i="9"/>
  <c r="J15" i="9" s="1"/>
  <c r="L17" i="9" s="1"/>
  <c r="F17" i="9"/>
  <c r="D17" i="9"/>
  <c r="J17" i="9"/>
  <c r="E17" i="9"/>
  <c r="H17" i="9"/>
  <c r="C11" i="9"/>
  <c r="C15" i="9" s="1"/>
  <c r="C17" i="9" s="1"/>
  <c r="I17" i="9" l="1"/>
  <c r="G33" i="12" l="1"/>
  <c r="G30" i="12"/>
  <c r="G31" i="12"/>
  <c r="G41" i="12"/>
  <c r="G42" i="12" s="1"/>
  <c r="G32" i="12"/>
  <c r="F15" i="12"/>
  <c r="E15" i="15"/>
  <c r="D15" i="16"/>
  <c r="D17" i="16"/>
  <c r="D18" i="16"/>
  <c r="D20" i="16"/>
  <c r="D22" i="16"/>
  <c r="D23" i="16"/>
  <c r="D24" i="16"/>
  <c r="D25" i="16"/>
  <c r="D27" i="16"/>
  <c r="D28" i="16"/>
  <c r="D30" i="16"/>
  <c r="D31" i="16"/>
  <c r="D32" i="16"/>
  <c r="D34" i="16"/>
  <c r="D35" i="16"/>
  <c r="D36" i="16"/>
  <c r="D37" i="16"/>
  <c r="D38" i="16"/>
  <c r="D39" i="16"/>
  <c r="D40" i="16"/>
  <c r="D42" i="16"/>
  <c r="D43" i="16"/>
  <c r="D45" i="16"/>
  <c r="D47" i="16"/>
  <c r="D48" i="16"/>
  <c r="C57" i="15"/>
  <c r="E57" i="15" s="1"/>
  <c r="C56" i="15"/>
  <c r="E56" i="15" s="1"/>
  <c r="C55" i="15"/>
  <c r="E55" i="15" s="1"/>
  <c r="C54" i="15"/>
  <c r="E54" i="15" s="1"/>
  <c r="C53" i="15"/>
  <c r="E53" i="15" s="1"/>
  <c r="C52" i="15"/>
  <c r="E52" i="15" s="1"/>
  <c r="C51" i="15"/>
  <c r="E51" i="15" s="1"/>
  <c r="E32" i="15"/>
  <c r="E31" i="15"/>
  <c r="E29" i="15"/>
  <c r="E23" i="15"/>
  <c r="E22" i="15"/>
  <c r="E21" i="15"/>
  <c r="E19" i="15"/>
  <c r="E18" i="15"/>
  <c r="E17" i="15"/>
  <c r="E16" i="15"/>
  <c r="E13" i="15"/>
  <c r="E7" i="15"/>
  <c r="D7" i="12"/>
  <c r="D8" i="12"/>
  <c r="D9" i="12"/>
  <c r="D10" i="12"/>
  <c r="D12" i="12"/>
  <c r="D13" i="12"/>
  <c r="D14" i="12"/>
  <c r="D15" i="12"/>
  <c r="D17" i="12"/>
  <c r="D18" i="12"/>
  <c r="D20" i="12"/>
  <c r="D21" i="12"/>
  <c r="D22" i="12"/>
  <c r="D24" i="12"/>
  <c r="D25" i="12"/>
  <c r="D26" i="12"/>
  <c r="D27" i="12"/>
  <c r="D29" i="12"/>
  <c r="D30" i="12"/>
  <c r="D31" i="12"/>
  <c r="D32" i="12"/>
  <c r="D33" i="12"/>
  <c r="D34" i="12"/>
  <c r="D35" i="12"/>
  <c r="D36" i="12"/>
  <c r="D37" i="12"/>
  <c r="D38" i="12"/>
  <c r="D39" i="12"/>
  <c r="D40" i="12"/>
  <c r="D41" i="12"/>
  <c r="D42" i="12"/>
  <c r="H30" i="10"/>
  <c r="F27" i="10"/>
  <c r="I34" i="10"/>
  <c r="G30" i="10"/>
  <c r="H33" i="10"/>
  <c r="H32" i="10"/>
  <c r="H31" i="10"/>
  <c r="G35" i="6"/>
  <c r="G33" i="10"/>
  <c r="G32" i="10"/>
  <c r="G31" i="10"/>
  <c r="F45" i="6"/>
  <c r="F41" i="6"/>
  <c r="F38" i="6"/>
  <c r="F35" i="6"/>
  <c r="I35" i="6" s="1"/>
  <c r="C54" i="5"/>
  <c r="E54" i="5" s="1"/>
  <c r="C53" i="5"/>
  <c r="E53" i="5" s="1"/>
  <c r="C52" i="5"/>
  <c r="E52" i="5" s="1"/>
  <c r="C51" i="5"/>
  <c r="E51" i="5" s="1"/>
  <c r="C50" i="5"/>
  <c r="E50" i="5" s="1"/>
  <c r="C49" i="5"/>
  <c r="E49" i="5" s="1"/>
  <c r="C48" i="5"/>
  <c r="E48" i="5" s="1"/>
  <c r="E29" i="5"/>
  <c r="E28" i="5"/>
  <c r="E26" i="5"/>
  <c r="E25" i="5"/>
  <c r="E23" i="5"/>
  <c r="E21" i="5"/>
  <c r="C47" i="5" s="1"/>
  <c r="E47" i="5" s="1"/>
  <c r="E19" i="5"/>
  <c r="E18" i="5"/>
  <c r="E17" i="5"/>
  <c r="E16" i="5"/>
  <c r="E15" i="5"/>
  <c r="E13" i="5"/>
  <c r="E7" i="5"/>
  <c r="C71" i="4"/>
  <c r="E71" i="4" s="1"/>
  <c r="C70" i="4"/>
  <c r="E70" i="4" s="1"/>
  <c r="C69" i="4"/>
  <c r="E69" i="4" s="1"/>
  <c r="D68" i="4"/>
  <c r="C68" i="4"/>
  <c r="D67" i="4"/>
  <c r="E67" i="4" s="1"/>
  <c r="D66" i="4"/>
  <c r="C66" i="4"/>
  <c r="C65" i="4"/>
  <c r="E65" i="4" s="1"/>
  <c r="E45" i="4"/>
  <c r="E44" i="4"/>
  <c r="E43" i="4"/>
  <c r="E33" i="4"/>
  <c r="E32" i="4"/>
  <c r="E31" i="4"/>
  <c r="E28" i="4"/>
  <c r="E27" i="4"/>
  <c r="E23" i="4"/>
  <c r="E22" i="4"/>
  <c r="E21" i="4"/>
  <c r="E20" i="4"/>
  <c r="E18" i="4"/>
  <c r="E13" i="4"/>
  <c r="E12" i="4"/>
  <c r="E7" i="4"/>
  <c r="D40" i="10"/>
  <c r="D39" i="10"/>
  <c r="D38" i="10"/>
  <c r="D37" i="10"/>
  <c r="D36" i="10"/>
  <c r="D35" i="10"/>
  <c r="D34" i="10"/>
  <c r="D32" i="10"/>
  <c r="D31" i="10"/>
  <c r="D30" i="10"/>
  <c r="D29" i="10"/>
  <c r="D28" i="10"/>
  <c r="D27" i="10"/>
  <c r="D26" i="10"/>
  <c r="D25" i="10"/>
  <c r="D23" i="10"/>
  <c r="D22" i="10"/>
  <c r="D21" i="10"/>
  <c r="D20" i="10"/>
  <c r="D19" i="10"/>
  <c r="D17" i="10"/>
  <c r="D16" i="10"/>
  <c r="D14" i="10"/>
  <c r="D13" i="10"/>
  <c r="D12" i="10"/>
  <c r="D11" i="10"/>
  <c r="D9" i="10"/>
  <c r="D8" i="10"/>
  <c r="D7" i="10"/>
  <c r="D6" i="10"/>
  <c r="G36" i="6"/>
  <c r="G37" i="6"/>
  <c r="G38" i="6"/>
  <c r="G39" i="6"/>
  <c r="I39" i="6" s="1"/>
  <c r="G40" i="6"/>
  <c r="G41" i="6"/>
  <c r="G42" i="6"/>
  <c r="G43" i="6"/>
  <c r="I43" i="6" s="1"/>
  <c r="G44" i="6"/>
  <c r="G45" i="6"/>
  <c r="G46" i="6" s="1"/>
  <c r="H47" i="6"/>
  <c r="I36" i="6"/>
  <c r="I37" i="6"/>
  <c r="I38" i="6"/>
  <c r="I40" i="6"/>
  <c r="I41" i="6"/>
  <c r="I42" i="6"/>
  <c r="I44" i="6"/>
  <c r="I45" i="6"/>
  <c r="D79" i="7"/>
  <c r="D78" i="7"/>
  <c r="D77" i="7"/>
  <c r="D76" i="7"/>
  <c r="D75" i="7"/>
  <c r="D73" i="7"/>
  <c r="D71" i="7"/>
  <c r="D70" i="7"/>
  <c r="D68" i="7"/>
  <c r="D67" i="7"/>
  <c r="D66" i="7"/>
  <c r="D65" i="7"/>
  <c r="D64" i="7"/>
  <c r="D62" i="7"/>
  <c r="D61" i="7"/>
  <c r="D60" i="7"/>
  <c r="D59" i="7"/>
  <c r="D57" i="7"/>
  <c r="D56" i="7"/>
  <c r="D51" i="7"/>
  <c r="D50" i="7"/>
  <c r="D49" i="7"/>
  <c r="D45" i="7"/>
  <c r="D43" i="7"/>
  <c r="D42" i="7"/>
  <c r="D41" i="7"/>
  <c r="D39" i="7"/>
  <c r="D37" i="7"/>
  <c r="D36" i="7"/>
  <c r="D34" i="7"/>
  <c r="D33" i="7"/>
  <c r="D31" i="7"/>
  <c r="D29" i="7"/>
  <c r="D28" i="7"/>
  <c r="D26" i="7"/>
  <c r="D25" i="7"/>
  <c r="D23" i="7"/>
  <c r="D21" i="7"/>
  <c r="D20" i="7"/>
  <c r="D18" i="7"/>
  <c r="D17" i="7"/>
  <c r="D15" i="7"/>
  <c r="D58" i="6"/>
  <c r="D57" i="6"/>
  <c r="D56" i="6"/>
  <c r="D55" i="6"/>
  <c r="D54" i="6"/>
  <c r="D52" i="6"/>
  <c r="D51" i="6"/>
  <c r="D49" i="6"/>
  <c r="D48" i="6"/>
  <c r="D47" i="6"/>
  <c r="D45" i="6"/>
  <c r="D44" i="6"/>
  <c r="D42" i="6"/>
  <c r="D41" i="6"/>
  <c r="D40" i="6"/>
  <c r="D38" i="6"/>
  <c r="D36" i="6"/>
  <c r="D35" i="6"/>
  <c r="D32" i="6"/>
  <c r="D31" i="6"/>
  <c r="D30" i="6"/>
  <c r="D29" i="6"/>
  <c r="D28" i="6"/>
  <c r="D27" i="6"/>
  <c r="D26" i="6"/>
  <c r="D25" i="6"/>
  <c r="D24" i="6"/>
  <c r="D22" i="6"/>
  <c r="D21" i="6"/>
  <c r="D19" i="6"/>
  <c r="D18" i="6"/>
  <c r="D17" i="6"/>
  <c r="D16" i="6"/>
  <c r="D15" i="6"/>
  <c r="D13" i="6"/>
  <c r="D12" i="6"/>
  <c r="D11" i="6"/>
  <c r="D9" i="6"/>
  <c r="D8" i="6"/>
  <c r="D7" i="6"/>
  <c r="D6" i="6"/>
  <c r="G34" i="10" l="1"/>
  <c r="F46" i="6"/>
  <c r="E47" i="4"/>
  <c r="E48" i="4" s="1"/>
  <c r="E49" i="4" s="1"/>
  <c r="E34" i="15"/>
  <c r="E35" i="15" s="1"/>
  <c r="E36" i="15" s="1"/>
  <c r="C50" i="15"/>
  <c r="E50" i="15" s="1"/>
  <c r="E58" i="15" s="1"/>
  <c r="E68" i="4"/>
  <c r="E31" i="5"/>
  <c r="E32" i="5" s="1"/>
  <c r="E33" i="5" s="1"/>
  <c r="J32" i="10"/>
  <c r="J31" i="10"/>
  <c r="J33" i="10"/>
  <c r="G34" i="12"/>
  <c r="G35" i="12" s="1"/>
  <c r="G44" i="12" s="1"/>
  <c r="D59" i="6"/>
  <c r="D60" i="6" s="1"/>
  <c r="D61" i="6" s="1"/>
  <c r="D41" i="10"/>
  <c r="B41" i="10" s="1"/>
  <c r="C64" i="4"/>
  <c r="E64" i="4" s="1"/>
  <c r="E66" i="4"/>
  <c r="E55" i="5"/>
  <c r="E56" i="5" s="1"/>
  <c r="D43" i="12"/>
  <c r="B43" i="12" s="1"/>
  <c r="E60" i="15"/>
  <c r="E61" i="15" s="1"/>
  <c r="E59" i="15"/>
  <c r="D42" i="10"/>
  <c r="D43" i="10" s="1"/>
  <c r="I46" i="6"/>
  <c r="I47" i="6" s="1"/>
  <c r="B59" i="6"/>
  <c r="E57" i="5" l="1"/>
  <c r="E58" i="5" s="1"/>
  <c r="E72" i="4"/>
  <c r="D44" i="12"/>
  <c r="D45" i="12" s="1"/>
  <c r="E73" i="4" l="1"/>
  <c r="E74" i="4"/>
  <c r="E75" i="4" s="1"/>
  <c r="H34" i="10"/>
  <c r="J30" i="10"/>
  <c r="J34" i="10" s="1"/>
  <c r="J36" i="10" s="1"/>
</calcChain>
</file>

<file path=xl/sharedStrings.xml><?xml version="1.0" encoding="utf-8"?>
<sst xmlns="http://schemas.openxmlformats.org/spreadsheetml/2006/main" count="831" uniqueCount="416">
  <si>
    <t>קטגוריה</t>
  </si>
  <si>
    <t xml:space="preserve">תכנית </t>
  </si>
  <si>
    <t xml:space="preserve">כמות </t>
  </si>
  <si>
    <t>עלות ליחידה</t>
  </si>
  <si>
    <t>סה"כ עלות</t>
  </si>
  <si>
    <t>הערות</t>
  </si>
  <si>
    <t xml:space="preserve">מלון </t>
  </si>
  <si>
    <t>מלון חוף גיא טבריה - מומלץ !</t>
  </si>
  <si>
    <t xml:space="preserve">חדר זוגי </t>
  </si>
  <si>
    <r>
      <t xml:space="preserve">תאריכים : 7-8/9  14-15/9  5-6/10 . המחיר ללילה </t>
    </r>
    <r>
      <rPr>
        <b/>
        <sz val="10"/>
        <rFont val="Tahoma"/>
        <family val="2"/>
      </rPr>
      <t xml:space="preserve">ע"ב חצי פנסיון-  ארוחת הערב של הפנסיון תוחלף לארוחת צהריים ביום ההגעה. </t>
    </r>
    <r>
      <rPr>
        <sz val="10"/>
        <rFont val="Tahoma"/>
        <family val="2"/>
      </rPr>
      <t>. כולל קבלת פנים (שתיה וכיבוד) כולל כניסה חופשית לפארק המים, כניסה חופשית  למועדון הבריאות במלון.</t>
    </r>
  </si>
  <si>
    <t>2 לילות נוספים חדר זוגי  - HB</t>
  </si>
  <si>
    <t>אופציה</t>
  </si>
  <si>
    <t xml:space="preserve">מחיר ל2 לילות ע"ב חצי פנסיון </t>
  </si>
  <si>
    <t>2 לילות נוספים חדר זוגי  - BB</t>
  </si>
  <si>
    <t xml:space="preserve">מחיר ל2 לילות ע"ב לינה וארוחת בוקר </t>
  </si>
  <si>
    <t>מלון רימונים מינרל ספא טבריה</t>
  </si>
  <si>
    <r>
      <t xml:space="preserve">תאריכים : 7-8/9  14-15/9  21-22/9 . המחיר ללילה ע"ב </t>
    </r>
    <r>
      <rPr>
        <b/>
        <sz val="10"/>
        <rFont val="Tahoma"/>
        <family val="2"/>
      </rPr>
      <t>חצי פנסיון ארוחת הערב של הפנסיון תוחלף לארוחת צהריים ביום ההגעה</t>
    </r>
    <r>
      <rPr>
        <sz val="10"/>
        <rFont val="Tahoma"/>
        <family val="2"/>
      </rPr>
      <t>. כולל קבלת פנים (שתיה וכיבוד) כולל כניסה חופשית למרחצאות "חמי טבריה" והנחות לטיפולים.</t>
    </r>
  </si>
  <si>
    <t xml:space="preserve">כללי </t>
  </si>
  <si>
    <t>היסעים</t>
  </si>
  <si>
    <t xml:space="preserve">אוטובוסים </t>
  </si>
  <si>
    <t>באוטובוס עד 50 מקומות, עד 12 שעות ביום, מחיר לאוטובוס צמוד ליומיים. המחיר אינו כולל הלנת נהגים</t>
  </si>
  <si>
    <t xml:space="preserve">הדרכה </t>
  </si>
  <si>
    <t xml:space="preserve">מדריך צמוד לכל היום </t>
  </si>
  <si>
    <t>שתיה</t>
  </si>
  <si>
    <t xml:space="preserve">בקבוק מים לחלוקה באוטובוסים </t>
  </si>
  <si>
    <t xml:space="preserve">הערכת מחיר </t>
  </si>
  <si>
    <t xml:space="preserve">ארוחה </t>
  </si>
  <si>
    <t xml:space="preserve">ארוחת צהריים בדרך הלוך </t>
  </si>
  <si>
    <t xml:space="preserve">פריסת צהריים קלה הכוללת: כריכים, מאפים מתוקים ומלוחים, ירקות חתוכים, שתייה קלה, שתייה מוגזת ושתייה חמה. </t>
  </si>
  <si>
    <t xml:space="preserve">אירוע </t>
  </si>
  <si>
    <t xml:space="preserve">אפשרות 1 - גני חוגה </t>
  </si>
  <si>
    <t xml:space="preserve">טוגות זרים ולפידים </t>
  </si>
  <si>
    <t xml:space="preserve">מחיר לאדם </t>
  </si>
  <si>
    <t xml:space="preserve">תקליטן ותאורה צבעונית </t>
  </si>
  <si>
    <t xml:space="preserve">מתחם זולה </t>
  </si>
  <si>
    <t>להקת COVER UP</t>
  </si>
  <si>
    <t>הרכב המונה 4 נגנים + 2 זמרות ללא הגברה ותאורה</t>
  </si>
  <si>
    <t>הגברה ותאורה - להקה.</t>
  </si>
  <si>
    <t>הגברה ותאורה ללהקה.</t>
  </si>
  <si>
    <t>תפריט יישלח בהמשך , כולל בירה ויין .</t>
  </si>
  <si>
    <t>אפשרות 2 - החאן הגלילי</t>
  </si>
  <si>
    <t>ארוחת תבשילי החאן הגלילי</t>
  </si>
  <si>
    <t>כולל ארוחת הערב + פינת ישיבה אלטרנטיבית, מחצלות, כריות, תה מהמדורה ושיפודי מרשמלו.</t>
  </si>
  <si>
    <t xml:space="preserve">תוספת בירה ויין </t>
  </si>
  <si>
    <t>במהלך ארוחת הערב והמסיבה.</t>
  </si>
  <si>
    <t>הגברה ותאורה ותקליטן</t>
  </si>
  <si>
    <t>יום פעילות ביום השני</t>
  </si>
  <si>
    <t>אפשרות 1 - ניר דוד</t>
  </si>
  <si>
    <t>פעילות בניר דוד</t>
  </si>
  <si>
    <r>
      <t xml:space="preserve">כולל קבלת פנים (שתיה קלה, שתיה חמה ומאפים מתוקים), פעילות בתחנות (חלוקה לקבוצות כאשר כל קבוצה מבצעת 3 פעילות ב3 תחנות), כולל פינת רענון, פינת זולה (מזרונים מחצלאות, כריות, משחקי שולחן ושתייה קלה). </t>
    </r>
    <r>
      <rPr>
        <b/>
        <sz val="10"/>
        <rFont val="Tahoma"/>
        <family val="2"/>
      </rPr>
      <t/>
    </r>
  </si>
  <si>
    <t>תקליטן והנחיה</t>
  </si>
  <si>
    <t xml:space="preserve">אפשרות 2 - גני חוגה </t>
  </si>
  <si>
    <t>פעילות בגני חוגה</t>
  </si>
  <si>
    <r>
      <t xml:space="preserve">כולל קבלת פנים עם צוות בידור והנחייה (כולל מוסיקה), שימוש במתקני האתר(אומגה למים, מתקני משחק, פינת זולה, שמשיות וכיסאות בריכה) כולל עמדת רענון (שתיה ופירות) שירותים ומלתחות, פעילויות אתגריות (טום קאר, אופני הרים, מרוץ אבובים, משימות חשיבה במים). </t>
    </r>
    <r>
      <rPr>
        <b/>
        <sz val="10"/>
        <rFont val="Tahoma"/>
        <family val="2"/>
      </rPr>
      <t xml:space="preserve">כולל ארוחת צהריים. </t>
    </r>
  </si>
  <si>
    <t>סה"כ למחזור</t>
  </si>
  <si>
    <t>לא כולל מע"מ</t>
  </si>
  <si>
    <t>סה"כ לאדם - לפי 200 איש</t>
  </si>
  <si>
    <t xml:space="preserve">סה"כ לאדם - כולל מע"מ </t>
  </si>
  <si>
    <t>הערות:</t>
  </si>
  <si>
    <t>*</t>
  </si>
  <si>
    <t xml:space="preserve">המחירים אינם כוללים מע"מ </t>
  </si>
  <si>
    <t>המחירים הינם למחזור אחד ולמינימום 200 איש במחזור.</t>
  </si>
  <si>
    <r>
      <t xml:space="preserve">המחירים הינם בגדר </t>
    </r>
    <r>
      <rPr>
        <b/>
        <sz val="12"/>
        <color indexed="10"/>
        <rFont val="Tahoma"/>
        <family val="2"/>
      </rPr>
      <t>הערכות מחיר</t>
    </r>
    <r>
      <rPr>
        <b/>
        <sz val="12"/>
        <rFont val="Tahoma"/>
        <family val="2"/>
      </rPr>
      <t xml:space="preserve">, מחיר סופי יקבע עפ"י תאריך האירוע, כמות אנשים מדוייקת </t>
    </r>
  </si>
  <si>
    <t>ולאחר ישיבת סיכום איתכם וסיור ספקים במקומות המוצעים.</t>
  </si>
  <si>
    <t>ההצעה הינה ראשונית וניתן לשנותה עפ"י דרישותכם.</t>
  </si>
  <si>
    <t>ט.ל.ח</t>
  </si>
  <si>
    <t>נספח א' - הצעת מחיר</t>
  </si>
  <si>
    <t>הצעות מחיר  -  הצעה ראשונית</t>
  </si>
  <si>
    <t xml:space="preserve">תוכנית </t>
  </si>
  <si>
    <t>כמות</t>
  </si>
  <si>
    <t xml:space="preserve">הפקת אירוע ערב  </t>
  </si>
  <si>
    <t>לינה במלון HB לאדם בחדר זוגי</t>
  </si>
  <si>
    <t>פעילויות ביום השני - המחיר לאדם</t>
  </si>
  <si>
    <t>ארוחת צהרים ביום הראשון- המחיר לאדם</t>
  </si>
  <si>
    <t>ארוחת צהרים ביום השני- המחיר לאדם</t>
  </si>
  <si>
    <t>אוטובוס</t>
  </si>
  <si>
    <t>מדריכים</t>
  </si>
  <si>
    <t xml:space="preserve">סה"כ למחזור </t>
  </si>
  <si>
    <t xml:space="preserve">סה"כ לכל הטיול </t>
  </si>
  <si>
    <t>עלות מינימאלית לטיול (כולל מע"מ)</t>
  </si>
  <si>
    <t>עלות מינימלית לאדם (כולל מע"מ)</t>
  </si>
  <si>
    <t>מע"מ</t>
  </si>
  <si>
    <t>כמות משתתפים</t>
  </si>
  <si>
    <t>מספר מחזורים</t>
  </si>
  <si>
    <t>כמות באוטובוס</t>
  </si>
  <si>
    <t xml:space="preserve">דן כרמל </t>
  </si>
  <si>
    <r>
      <t xml:space="preserve">תאריכים: 7-8/9   14-15/9   21-22/9   המחיר ללילה אחד ע"ב לינה ואורחת בוקר - </t>
    </r>
    <r>
      <rPr>
        <b/>
        <sz val="10"/>
        <rFont val="Tahoma"/>
        <family val="2"/>
      </rPr>
      <t xml:space="preserve">אין צורך בחצי פנסיון כיוון שאת ארוחת הערב אוכלים באירוע מחוץ למלון. </t>
    </r>
  </si>
  <si>
    <t>תוספת לחצי פנסיון</t>
  </si>
  <si>
    <t>מחיר תוספת לחדר זוגי ללילה.</t>
  </si>
  <si>
    <t xml:space="preserve">בית אורן </t>
  </si>
  <si>
    <t>הגברה ותאורה</t>
  </si>
  <si>
    <t xml:space="preserve">יום פעילות ביום השני </t>
  </si>
  <si>
    <t>יום פעילות - צבע בטבע</t>
  </si>
  <si>
    <r>
      <t xml:space="preserve">פעילות חוויתית באזור הכרמל, כולל ציוד כל אוטובוס במים מינרליים, חטיפים, פינוקים, וערכת התרעננות. </t>
    </r>
    <r>
      <rPr>
        <b/>
        <sz val="10"/>
        <rFont val="Tahoma"/>
        <family val="2"/>
      </rPr>
      <t>כולל</t>
    </r>
    <r>
      <rPr>
        <sz val="10"/>
        <rFont val="Tahoma"/>
        <family val="2"/>
      </rPr>
      <t>מדריך לכל אוטובוס, אנשי צוות ותמיכה לוגיסטית, ציוד ולוגיסטיקה למשימות, כניסות לאתרים. המחיר הסופי ייקבע בהתאם לפעילות הסופית שתבחר.</t>
    </r>
  </si>
  <si>
    <t xml:space="preserve">ארוחת צהריים  </t>
  </si>
  <si>
    <t xml:space="preserve"> ארוחת צהריים בסגנון דרוזי (הגשה בכלים חד פעמיים) </t>
  </si>
  <si>
    <t>טיול 2011</t>
  </si>
  <si>
    <t>מרכיב</t>
  </si>
  <si>
    <t>מחיר יחידה</t>
  </si>
  <si>
    <t>סה"כ</t>
  </si>
  <si>
    <t>פירוט והערות</t>
  </si>
  <si>
    <t>כלליות</t>
  </si>
  <si>
    <t>עלות לאוטובוס צמוד ליומיים + לינה</t>
  </si>
  <si>
    <t>מדריך</t>
  </si>
  <si>
    <t>עלות מדריך ליומיים + לינה</t>
  </si>
  <si>
    <t>חובש חמוש</t>
  </si>
  <si>
    <t>עלות חובש נושא נשק ליומיים + לינה</t>
  </si>
  <si>
    <t>מע"ר חמוש</t>
  </si>
  <si>
    <t>עלות מע"ר ליומיים + לינה</t>
  </si>
  <si>
    <t>מלון חוף גיא- עובדים</t>
  </si>
  <si>
    <t>חדר בודד</t>
  </si>
  <si>
    <t>עלות ללילה במלון על בסיס לינה וארוחת בוקר, כולל כניסה למועדון הספא שבו בריכה מחוממת, סאונה יבשה, סאונה רטובה, ג'קוזי וחדר כושר. כניסה חופשית לפארק המים</t>
  </si>
  <si>
    <t>חודר זוגי</t>
  </si>
  <si>
    <t>עלות לחדר זוגי הכוללת את כל הכתוב מעלה</t>
  </si>
  <si>
    <t>מבוגר שלישי בחדר</t>
  </si>
  <si>
    <t>עלות לאדם שלישי בחדר</t>
  </si>
  <si>
    <t>משפחות סוף שבוע</t>
  </si>
  <si>
    <t>זוג בחדר</t>
  </si>
  <si>
    <t>עלות לזוג לשני לילות בסופ"ש על בסיס חצי פנסיון</t>
  </si>
  <si>
    <t>ילד נוסף בחדר</t>
  </si>
  <si>
    <t>שני ילדים בחדר</t>
  </si>
  <si>
    <t>תוספת ארוחה</t>
  </si>
  <si>
    <t>עלות למבוגר</t>
  </si>
  <si>
    <t>עלות לילד</t>
  </si>
  <si>
    <t>יום I</t>
  </si>
  <si>
    <t>הר יללת התנים</t>
  </si>
  <si>
    <t>עלות למשתתף הכוללת: סיור-הסבר, שהייה במקום, כיבוד</t>
  </si>
  <si>
    <t>סדנאות</t>
  </si>
  <si>
    <t>עלות למשתתף לסדנה</t>
  </si>
  <si>
    <t>אירוע ערב</t>
  </si>
  <si>
    <t>תוספת לחצי  פנסיון - ברביקיו</t>
  </si>
  <si>
    <t>עלות למשתתף</t>
  </si>
  <si>
    <t>גידי גוב</t>
  </si>
  <si>
    <t>העלות כוללת הגברה ותאורה. בדרך כלל מופיע עם רונה קינן</t>
  </si>
  <si>
    <t>נורית גלרון</t>
  </si>
  <si>
    <t>העלות כוללת הגברה ותאורה</t>
  </si>
  <si>
    <t>יהודית רביץ</t>
  </si>
  <si>
    <t>חוה אלברשטיין</t>
  </si>
  <si>
    <t>במה</t>
  </si>
  <si>
    <t>במת מופע בגודל של 8*8</t>
  </si>
  <si>
    <t>בר</t>
  </si>
  <si>
    <t>תקליטן</t>
  </si>
  <si>
    <t>תקליטן מהמרכז</t>
  </si>
  <si>
    <t>אקו"ם</t>
  </si>
  <si>
    <t>יום II</t>
  </si>
  <si>
    <t>כחול</t>
  </si>
  <si>
    <t xml:space="preserve">גן לאומי                                 כ- </t>
  </si>
  <si>
    <t>עלות למשתתף - תלוי במיקום</t>
  </si>
  <si>
    <t>קיאקים</t>
  </si>
  <si>
    <t>עלות למשתתף לשייט של כשעה</t>
  </si>
  <si>
    <t>ירוק</t>
  </si>
  <si>
    <t>אופניים במסלול ירדנית</t>
  </si>
  <si>
    <t>אדום</t>
  </si>
  <si>
    <t>יהודיה</t>
  </si>
  <si>
    <t>עלות למשתתף - גן לאומי</t>
  </si>
  <si>
    <t>גלישה ביהודיה</t>
  </si>
  <si>
    <t>עלות לקבוצה של עד 50 מטיילים</t>
  </si>
  <si>
    <t>ריינג'רים</t>
  </si>
  <si>
    <t>עלות למשתתף במסלול של כשעה ורבע</t>
  </si>
  <si>
    <t>תכלת</t>
  </si>
  <si>
    <t>כנרת</t>
  </si>
  <si>
    <t>עלות למשתתף הכוללת: כניסה לחצר כנרת וסיור בבית העלמין</t>
  </si>
  <si>
    <t>הדרכה בעקבות ראשונים</t>
  </si>
  <si>
    <t>עלות למדריך לקבוצה - עד 50 משתתפים</t>
  </si>
  <si>
    <t>סגול</t>
  </si>
  <si>
    <t>ביקור ביקב</t>
  </si>
  <si>
    <t>מוזיאון למרציפן</t>
  </si>
  <si>
    <t>סדנאות במוזיאון למרציפן</t>
  </si>
  <si>
    <t>חוות אורחה בארבל</t>
  </si>
  <si>
    <t>ארוחת צהריים בארבל</t>
  </si>
  <si>
    <t>תוספת לנגן במהלך ארוחת צהריים</t>
  </si>
  <si>
    <t>מלון דן חיפה- עובדים</t>
  </si>
  <si>
    <t>עלות ליחיד בחדר על בסיס לינה וארוחת בוקר הכוללת שימוש בחדר הכושר וסאונה יבשה</t>
  </si>
  <si>
    <t>חדר זוגי</t>
  </si>
  <si>
    <t>עלות לחדר זוגי כמפורט לעיל</t>
  </si>
  <si>
    <t>שלושה בחדר</t>
  </si>
  <si>
    <t>תוספת לארוחת צהריים</t>
  </si>
  <si>
    <t>סה"כ לתשלום</t>
  </si>
  <si>
    <t>לשימת לב</t>
  </si>
  <si>
    <t>הטבלה מחושבת לפי 200 משתתפים - 100 חדרים</t>
  </si>
  <si>
    <t>כל המופיע 0 בצידו - לא נלקח בחשבון</t>
  </si>
  <si>
    <t>לכבוד</t>
  </si>
  <si>
    <t>אירית גילינסקי, שרון חטב</t>
  </si>
  <si>
    <t>מנהלת מחלקת רווחת עובדים</t>
  </si>
  <si>
    <t xml:space="preserve">מכבי שירותי בריאות </t>
  </si>
  <si>
    <t>הנדון: תקציב ראשוני - overnight - חיפה</t>
  </si>
  <si>
    <t>שלום רב,</t>
  </si>
  <si>
    <t>להלן תקציב ראשוני ל overnight בחיפה</t>
  </si>
  <si>
    <t xml:space="preserve">על כל העלויות יש להוסיף מע"מ כחוק </t>
  </si>
  <si>
    <t>ההצעה על פי מינימום 150 משתתפים במחזור</t>
  </si>
  <si>
    <t>תיאור</t>
  </si>
  <si>
    <t>מספר משתתפים</t>
  </si>
  <si>
    <t>עלות ליח'</t>
  </si>
  <si>
    <t xml:space="preserve">הערות </t>
  </si>
  <si>
    <t>מלונות</t>
  </si>
  <si>
    <t>אופציה א' - מלון דן כרמל                       תאריכים אפשריים: 7-8/09, 14-15/09, 21-22/09</t>
  </si>
  <si>
    <t>קבלת פנים בהגעה למלון</t>
  </si>
  <si>
    <t>כולל שתייה חמה וקרה ועוגיות</t>
  </si>
  <si>
    <t>BB</t>
  </si>
  <si>
    <t xml:space="preserve">זוג בחדר </t>
  </si>
  <si>
    <t>כולל ארוחת בוקר. המחיר הנו ליחיד בחדר זוגי</t>
  </si>
  <si>
    <t>לינת צוות ( מדריכים, נהגים, אנשי כנס)</t>
  </si>
  <si>
    <t>HB</t>
  </si>
  <si>
    <t>כולל ארוחת בוקר וערב. המחיר הנו ליחיד בחדר זוגי</t>
  </si>
  <si>
    <t xml:space="preserve">אופציה ב' - דן פנורמה                           תאריכים אפשריים: 7-8/09, 18-19/09, 21-22/09   </t>
  </si>
  <si>
    <t>אופציה ג' - לאונרדו חיפה                       תאריכים אפשריים:  07-08/09, 18-19/09, 21-22/09</t>
  </si>
  <si>
    <t>כולל קפה ושתייה קלה</t>
  </si>
  <si>
    <t>כללי</t>
  </si>
  <si>
    <t xml:space="preserve">אוטובוסים צמודים </t>
  </si>
  <si>
    <t>אוטובוסים צמודים ליומיים. עד 50 מקומות ישיבה בכל אוטובוס</t>
  </si>
  <si>
    <t>כביש 6 במידת הצורך</t>
  </si>
  <si>
    <t>מורי דרך לליווי הטיול והדרכה</t>
  </si>
  <si>
    <t>המחיר ניתן עבור 4 מדריכים צמודים ליומיים.</t>
  </si>
  <si>
    <t xml:space="preserve">מים מינרלים </t>
  </si>
  <si>
    <t xml:space="preserve">3 בקבוקים של חצי ליטר לכל משתתף - עבור יומיים. </t>
  </si>
  <si>
    <t>מאבטחים</t>
  </si>
  <si>
    <t>המחיר הינו ליום הראשון בלבד, ולכן המאבטחים לא נכללו בלינת צוות.</t>
  </si>
  <si>
    <t>היום הראשון - סיורים בחיפה</t>
  </si>
  <si>
    <t>פריסה בשטח</t>
  </si>
  <si>
    <t>פריסה בשטח הכוללת כריכים, ירקות, שיקיים,  שתייה קלה וחמה</t>
  </si>
  <si>
    <t>סיורים בהרשמה מראש:</t>
  </si>
  <si>
    <t>סיור א' - עדות ודתות</t>
  </si>
  <si>
    <t>ללא עלות</t>
  </si>
  <si>
    <t>נכלל בעלות המדריכים. עד 50 איש</t>
  </si>
  <si>
    <t>סיור ב' - נתיב אלף המדרגות</t>
  </si>
  <si>
    <t>נכלל בעלות המדריכים. עד 50 איש. מקסימום קבוצה אחת.</t>
  </si>
  <si>
    <t xml:space="preserve">סיור ג' - סיור בהר הירוק שלאחר השריפה </t>
  </si>
  <si>
    <t>עלות הרצאה של שי לוי, במהלך המסלול. עד 50 איש. מקסימום קבוצה אחת</t>
  </si>
  <si>
    <t xml:space="preserve">סיור ד' - חצוצרה בואדי </t>
  </si>
  <si>
    <t>עלות הדרכה של יאיר הרדן. עד 30 איש. מקסימום קבוצה אחת.</t>
  </si>
  <si>
    <t>סיור ה' - אומנות יפנית בחיפה</t>
  </si>
  <si>
    <t xml:space="preserve">כולל הדרכת 2 קבוצות במוזיאון וקיום 2 סדנאות קליגרפיה( 25 איש). </t>
  </si>
  <si>
    <t xml:space="preserve">פעילות ערב </t>
  </si>
  <si>
    <t>מקום אירוע:</t>
  </si>
  <si>
    <t>אופציה א' - ארוחת ערב במלון ואירוע בpalmer</t>
  </si>
  <si>
    <t>ארוחת ערב במלון</t>
  </si>
  <si>
    <t>לפי עלות הלינה על בסיס HB - בהתאם למלון הנבחר</t>
  </si>
  <si>
    <t>אירוע בpalmer</t>
  </si>
  <si>
    <t xml:space="preserve">כולל מקומות ישיבה אלטרנטיביים, בר משקאות, 8 מעדנים מסתובבים, קינוחים </t>
  </si>
  <si>
    <t>אופציה ב' - ארוחת ערב ואירוע בבר יהודה</t>
  </si>
  <si>
    <t>ארוחת ואירוע ערב בבר יהודה</t>
  </si>
  <si>
    <t>כולל ארוחת ערב, ישיבה אלטרנטיבית, מנהל אירוע, אבטחה, מנקה</t>
  </si>
  <si>
    <t>תוספת עיצוב שולחן</t>
  </si>
  <si>
    <t>עיצוב מרכז שולחן - סלסלת קש עם פרחי העונה</t>
  </si>
  <si>
    <t>הופעות:</t>
  </si>
  <si>
    <t>אופציה א' - זקני הכפר</t>
  </si>
  <si>
    <t>כולל זמר/ת, 4 נגנים, איש סאונד, מנהל אירוע, הקרנה תאורה ומסך ונסיעות והובלה</t>
  </si>
  <si>
    <t>אופציה ב' - גרובטרון</t>
  </si>
  <si>
    <t>כולל 8 נגנים ונסיעות</t>
  </si>
  <si>
    <t>אופציה ג' - גבי שושן, שרי ועוזי פוקס</t>
  </si>
  <si>
    <t>כולל נסיעות, נגנים, הגברה ותאורה</t>
  </si>
  <si>
    <t>אביזרי מסיבה</t>
  </si>
  <si>
    <t>היום השני - פעילות קבוצתית</t>
  </si>
  <si>
    <t>יום פעילות בשירת גן עדן</t>
  </si>
  <si>
    <t>כולל: קבלת פנים, טום קאר, טיולי סוסים, אופני הרים, טיפולי מגע, פעילות שירה, סיור רגלי, הפסקת רענון במהלך היום, ארוחת צהרים</t>
  </si>
  <si>
    <t>יום פעילות בגבעת עדה</t>
  </si>
  <si>
    <t>כולל: קבלת פנים, פעילויות במתחם הבריכה, טיפולי מגע, 3 סדנאות, טום קאר, אופני הרים, סוסים, אומגה, סנפלינג, פיינטבול, ארוחת צהרים</t>
  </si>
  <si>
    <t>שונות</t>
  </si>
  <si>
    <t>אופרציה ונסיעות</t>
  </si>
  <si>
    <t>הוצאות לכל המחזורים</t>
  </si>
  <si>
    <t>מרכז רישום מאוייש</t>
  </si>
  <si>
    <t>כולל : קו טלפון ומענה אנושי בימים א'-ה' בין השעות 10:00-16:00. כולל כתובת מייל ואחראית מרכז רישום.</t>
  </si>
  <si>
    <t>גרפיקה</t>
  </si>
  <si>
    <t>תוכנייה לאובר נייט</t>
  </si>
  <si>
    <t>רואלפ ברוכים הבאים</t>
  </si>
  <si>
    <t>מיתוג</t>
  </si>
  <si>
    <t>הערכת מחיר: 10 דגלים סינים + תרנים</t>
  </si>
  <si>
    <t>המחירים אינם כוללים מע"מ.</t>
  </si>
  <si>
    <t xml:space="preserve">ההצעה הינה מודולרית וניתנת לשינוי \ להוסיף מרכיבים בה בתאום עימנו </t>
  </si>
  <si>
    <t xml:space="preserve">כל המרכיבים הינם על בסיס מקום פנוי. לאחר אישורכם הסופי תבוצע הזמנה </t>
  </si>
  <si>
    <t>נשמח לענות לכל שאלה, ובקשה</t>
  </si>
  <si>
    <t>בברכה,</t>
  </si>
  <si>
    <t>מאיה קליר      עדי גרוס            מאיה דוברה</t>
  </si>
  <si>
    <t>בר אלכוהול תוצרת חוץ</t>
  </si>
  <si>
    <t>דן כרמל</t>
  </si>
  <si>
    <t>יחיד בחדר</t>
  </si>
  <si>
    <t>נווה ים</t>
  </si>
  <si>
    <t>עלות שכירות המקום , ריהוט אלטרנטיבי, מוסיקה</t>
  </si>
  <si>
    <t>עלות למשתתף הכוללת : שתייה קלה, בירות, יין, פירות ומאפים</t>
  </si>
  <si>
    <t>אירוע ערב- RED</t>
  </si>
  <si>
    <t>שכירות מקום</t>
  </si>
  <si>
    <t>עלות גלובלית לאירוע עד 200 אורחים</t>
  </si>
  <si>
    <t>הגברה, תאורה והקרנה מקומית</t>
  </si>
  <si>
    <t>קייטרינג eat</t>
  </si>
  <si>
    <t>בר אלכוהול חוץ מלא</t>
  </si>
  <si>
    <t>אספרסו בר</t>
  </si>
  <si>
    <t>אירוע ערב- בר יהודה</t>
  </si>
  <si>
    <t xml:space="preserve">עלות למשתתף הכוללת: שכירות המקום, חבילת ריהוט של כ-50 מקומות אלטרנטיביים, מערכת תאורנ חכמה, שימוש במערכת הקרנה, במה קיימת, גסטרונומיה ושתייה קלה, חמה ואלכוהול </t>
  </si>
  <si>
    <t>שימוש במערכת הגברה</t>
  </si>
  <si>
    <t>תקליטן מקומי</t>
  </si>
  <si>
    <t>יהודיץ רביץ</t>
  </si>
  <si>
    <t>עלות למשתתף הכוללת הסברים, סיור ראשוני, ארוחת הצהריים במינימוום 150 משתתפים</t>
  </si>
  <si>
    <t>סדנה</t>
  </si>
  <si>
    <t xml:space="preserve">עלות למשתתף </t>
  </si>
  <si>
    <t>טעימות טיפולים</t>
  </si>
  <si>
    <t>עלות למטפל למשך שעתיים</t>
  </si>
  <si>
    <t>טיול אופניים</t>
  </si>
  <si>
    <t>סנפלינג</t>
  </si>
  <si>
    <t>טיול סוסים</t>
  </si>
  <si>
    <t>דני רובס והגיטרה</t>
  </si>
  <si>
    <t>לשימת לב - הטבלה מחשבת כלומר, ניתן להוסיף כמויות במקומות  רצויים ולראות מיידית עלויות סופיות</t>
  </si>
  <si>
    <t>המקומות המוצעים לאירועי ערב - פנויים טנטטיבית לתאריכים הרצויים (נכון לכתיבת המסמך), כנ"ל גם לגבי הר יללת התנים.</t>
  </si>
  <si>
    <t>2 לילות נוספים ילד  - HB</t>
  </si>
  <si>
    <t>2 לילות נוספים ילד - BB</t>
  </si>
  <si>
    <t xml:space="preserve">לינת נהגים </t>
  </si>
  <si>
    <t>חדר זוגי + חדר לשלושה במחיר 50 %</t>
  </si>
  <si>
    <t>מדריך צמוד ליומיים</t>
  </si>
  <si>
    <t>מדריך צמוד ליומים, עד 45 איש למדריך, כמות המדריכים תקבע לפי כמות המשתתפים בפועל.</t>
  </si>
  <si>
    <t xml:space="preserve">אבטחה </t>
  </si>
  <si>
    <t xml:space="preserve">מע"ר חמוש ליומיים </t>
  </si>
  <si>
    <t>ללא לינה- מע"רים צפוניים מתחילים ומסיימים בתל אביב.</t>
  </si>
  <si>
    <t>במה בגודל 6*4</t>
  </si>
  <si>
    <t>בר אלכוהולי</t>
  </si>
  <si>
    <t>בר תוצרת הארץ.</t>
  </si>
  <si>
    <t>אפשרות 3 - רדיו בר בית קשת</t>
  </si>
  <si>
    <t xml:space="preserve">ארוחת ערב </t>
  </si>
  <si>
    <t>כולל ארוחת הערב + השכרת המקום, כולל בירה ויין</t>
  </si>
  <si>
    <t>בר אלכוהול תוצרת הארץ</t>
  </si>
  <si>
    <t>כולל בר בסיסי - וודקה, ערק, טקילה, משקאות אנרגיה.</t>
  </si>
  <si>
    <t>דרור קרן</t>
  </si>
  <si>
    <t>המחיר אינו כולל נסיעות.</t>
  </si>
  <si>
    <t xml:space="preserve">תקליטן </t>
  </si>
  <si>
    <t xml:space="preserve">ארוחת צהריים </t>
  </si>
  <si>
    <t>כולל: לחמים, 6 סוגי סלטים, 3 סוגי בשרים,קינוח, שתייה קרה . הגשה בכלים חד פעמיים, ישיבה אלטרנטיבית</t>
  </si>
  <si>
    <t>מע"ר</t>
  </si>
  <si>
    <t>ארוחה + מסיבה</t>
  </si>
  <si>
    <t>המחיר כולל ארוחת גריל, תקליטן וקריוקי. כולל בירה יין וקפריניה.</t>
  </si>
  <si>
    <t xml:space="preserve">במה </t>
  </si>
  <si>
    <t>מידות 4*6</t>
  </si>
  <si>
    <t xml:space="preserve">בר אלכוהולי תוצרת הארץ </t>
  </si>
  <si>
    <t>בר אלכוהולי תוצרת חוץ</t>
  </si>
  <si>
    <t xml:space="preserve">אופציה א </t>
  </si>
  <si>
    <t>אופציה ב</t>
  </si>
  <si>
    <t xml:space="preserve">הצעה לפעילות בחווית הרוכבים </t>
  </si>
  <si>
    <t>כולל : טום קאר, רכיבה על סוסים, אומגה, משימות קבוצתיות באתר. כולל ארוחת צהריים ברביקיו במסעדת קאט בלו.</t>
  </si>
  <si>
    <t>עלות ממוצעת ליום השני -</t>
  </si>
  <si>
    <t>טיול מטה מכבי -  2011</t>
  </si>
  <si>
    <t>תוספת לארוחת ערב</t>
  </si>
  <si>
    <t>נמל קיסריה</t>
  </si>
  <si>
    <t>עלות למשתתף - גן לאומי + מיצגים</t>
  </si>
  <si>
    <t>קוקטיל שקיעה</t>
  </si>
  <si>
    <t>עלות למשתתף כמפורט בהצעה</t>
  </si>
  <si>
    <t>עין הוד</t>
  </si>
  <si>
    <t>עלות למשתתף הכוללת: סיור בכפר תאום והדרכה.  (מורת דרך ושני מדריכים) וביקור בבית גרטרוד</t>
  </si>
  <si>
    <t>כיבוד</t>
  </si>
  <si>
    <t>עלות למשתתף,כמפורט בהצעה, במינימום 200 משתתפים</t>
  </si>
  <si>
    <t>חוף נווה ים</t>
  </si>
  <si>
    <t>אירוע ערב- Palmer</t>
  </si>
  <si>
    <t>עלות למשתתף הכוללת: שכירות המקום, שתייה קלה חמה ואלכוהול</t>
  </si>
  <si>
    <t xml:space="preserve">הגברה, תאורה </t>
  </si>
  <si>
    <t>טיפ מלצרים / ברמנים/ מנהל אירוע</t>
  </si>
  <si>
    <t>יש לקחת בחשבון כ-20 אנשי צוות הכוללים: מלצרים, ברמנים ומנהל אירוע - יהיו פחות!</t>
  </si>
  <si>
    <t>ים כרמל</t>
  </si>
  <si>
    <t>עלות למשתתף הכוללת את השכרת המתחם, מגלשות ואבובים, קבלת פנים וארוחת צהרים בסגנון דוכנים במינימוום 150 משתתפים</t>
  </si>
  <si>
    <t>חבילת אקסטרים</t>
  </si>
  <si>
    <t>טיולי סוסים</t>
  </si>
  <si>
    <t>עלות לסוס, סה"כ 10 סוסים</t>
  </si>
  <si>
    <t>טיולי אופניים</t>
  </si>
  <si>
    <t>עלות עד 40 זוגות אופניים</t>
  </si>
  <si>
    <t>טיוללי טומקאר</t>
  </si>
  <si>
    <t>עלות לכלי, 8 כלים של 2 רוכבים</t>
  </si>
  <si>
    <t>ריינגרים</t>
  </si>
  <si>
    <t>עלות למשתתף לטיול בן 45 דקות</t>
  </si>
  <si>
    <t>עלות למשתתף לטיול בן 60 דקות</t>
  </si>
  <si>
    <t>הובלות</t>
  </si>
  <si>
    <t>עלות ל-2 מובילים = 17 כלים = 51 רוכבים בסבב</t>
  </si>
  <si>
    <t>סדנאות אקולוגיות</t>
  </si>
  <si>
    <t xml:space="preserve">עלות לסדנה, עד 30 משתתפים , 1.5-3 שעות </t>
  </si>
  <si>
    <t>שיחה עם כבאי</t>
  </si>
  <si>
    <t>טיפולים אלטרנטיבים</t>
  </si>
  <si>
    <t>עלות למטפל למינימום 4 מטפלים</t>
  </si>
  <si>
    <t>תקליטן ומנחה</t>
  </si>
  <si>
    <t>מערכת הגברה</t>
  </si>
  <si>
    <t>כל הצבוע בצהוב -מרכיבים חדשים</t>
  </si>
  <si>
    <t>זוג + 2 ( 2 חדרים עם דלת מקשרת)</t>
  </si>
  <si>
    <t>זוג + 1</t>
  </si>
  <si>
    <t xml:space="preserve">מלון דן כרמל                      </t>
  </si>
  <si>
    <t>מחירי סופ"ש: על בסיס מקום פנוי בלבד!</t>
  </si>
  <si>
    <t>יתומחר בהמשך</t>
  </si>
  <si>
    <t>במה ללהקת LIVE</t>
  </si>
  <si>
    <t>המחיר כולל: הרכב של 7 נגנים, הגברה ותאורה, תקליטן</t>
  </si>
  <si>
    <t>להקת LIVE</t>
  </si>
  <si>
    <t>עריכת ישיבה חיצונית - ברים וכסאות בר</t>
  </si>
  <si>
    <t>ארוחת ערב מלאה צלחת מזלג ובר ת.חוץ חלקי</t>
  </si>
  <si>
    <t>מלון דן כרמל                       תאריכים אפשריים: 7-8/09, 14-15/09, 21-22/09</t>
  </si>
  <si>
    <t>ההצעה על פי מינימום 200 משתתפים במחזור</t>
  </si>
  <si>
    <t>להלן תקציב מעודכן ל overnight בחיפה</t>
  </si>
  <si>
    <t>הנדון: תקציב מעודכן - overnight - חיפה</t>
  </si>
  <si>
    <t xml:space="preserve">השכרת המתחם </t>
  </si>
  <si>
    <t xml:space="preserve">ארוחת ערב - קייטרינג אמברוזיה </t>
  </si>
  <si>
    <t>כולל : בר משקאות קלים בירה ויין. תפריט מצורף בקובץ נפרד</t>
  </si>
  <si>
    <t xml:space="preserve">מלון דן כרמל </t>
  </si>
  <si>
    <t xml:space="preserve">ארוחת ערב ברביקיו בגן המלון </t>
  </si>
  <si>
    <t>כולל : בר משקאות קלים בירה ויין. תפריט ברביקיו</t>
  </si>
  <si>
    <t xml:space="preserve">אקו"ם </t>
  </si>
  <si>
    <t xml:space="preserve">ארוחת צהריים  דרוזית בסגנון שווארמה </t>
  </si>
  <si>
    <t xml:space="preserve">כולל: קבלת פנים, ארוחת צהרים, תקליטן / מנחה, מערכת הגברה
משחקי אולימפידה היתולית, משחקי חוף, 3 שולחנות משחק
סדנת יצירה או מזרון קפיצות, קייקים.
</t>
  </si>
  <si>
    <t>אופציה ב' - שונית</t>
  </si>
  <si>
    <t>אופציה א' - כפר גליקסון.</t>
  </si>
  <si>
    <t>הופעות אפשריות:</t>
  </si>
  <si>
    <t>אירוע ערב  - palmer</t>
  </si>
  <si>
    <t>טיולים בהדרכת מדריכי כנס ישראל</t>
  </si>
  <si>
    <t>טיול בכרמל - בעקבות השריפה</t>
  </si>
  <si>
    <t>ליום השני. כולל מדריך שיצא לסיורים בבנימינה.</t>
  </si>
  <si>
    <t>המחיר ניתן עבור 4 מדריכים ליום הראשון.</t>
  </si>
  <si>
    <t>עלות לאדם</t>
  </si>
  <si>
    <t>אקלוגי</t>
  </si>
  <si>
    <t>ציון מחיר</t>
  </si>
  <si>
    <t>המחירים הינם ללא מע"מ</t>
  </si>
  <si>
    <t>סה"כ לא כולל מע"מ</t>
  </si>
  <si>
    <t>לאדם - כולל מע"מ</t>
  </si>
  <si>
    <t>עלות ארוע ערב</t>
  </si>
  <si>
    <t>עלות הסעות</t>
  </si>
  <si>
    <t>עלות מלון לאדם בחדר זוגי</t>
  </si>
  <si>
    <t>עלות פעילות יום 1</t>
  </si>
  <si>
    <t>עלות פעילות יום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</si>
</sst>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 #,##0;[Red]&quot;₪&quot;\ \-#,##0"/>
    <numFmt numFmtId="44" formatCode="_ &quot;₪&quot;\ * #,##0.00_ ;_ &quot;₪&quot;\ * \-#,##0.00_ ;_ &quot;₪&quot;\ * &quot;-&quot;??_ ;_ @_ "/>
    <numFmt numFmtId="43" formatCode="_ * #,##0.00_ ;_ * \-#,##0.00_ ;_ * &quot;-&quot;??_ ;_ @_ "/>
    <numFmt numFmtId="164" formatCode="&quot;$&quot;#,##0.00"/>
    <numFmt numFmtId="165" formatCode="&quot;₪&quot;\ #,##0"/>
    <numFmt numFmtId="166" formatCode="_ [$₪-40D]\ * #,##0_ ;_ [$₪-40D]\ * \-#,##0_ ;_ [$₪-40D]\ * &quot;-&quot;??_ ;_ @_ "/>
    <numFmt numFmtId="167" formatCode="_ * #,##0_ ;_ * \-#,##0_ ;_ * &quot;-&quot;??_ ;_ @_ "/>
    <numFmt numFmtId="168" formatCode="[$$-C09]#,##0"/>
    <numFmt numFmtId="169" formatCode="0.0%"/>
    <numFmt numFmtId="170" formatCode="_ [$₪-40D]\ * #,##0.00_ ;_ [$₪-40D]\ * \-#,##0.00_ ;_ [$₪-40D]\ * &quot;-&quot;??_ ;_ @_ "/>
    <numFmt numFmtId="171" formatCode="#,##0.00_ ;\-#,##0.00\ "/>
    <numFmt numFmtId="172" formatCode="_(* #,##0.00_);_(* \(#,##0.00\);_(* &quot;-&quot;??_);_(@_)"/>
  </numFmts>
  <fonts count="105" x14ac:knownFonts="1">
    <font>
      <sz val="11"/>
      <color theme="1"/>
      <name val="Arial"/>
      <family val="2"/>
      <charset val="177"/>
      <scheme val="minor"/>
    </font>
    <font>
      <b/>
      <u/>
      <sz val="16"/>
      <color indexed="20"/>
      <name val="Arial"/>
      <family val="2"/>
    </font>
    <font>
      <b/>
      <sz val="10"/>
      <color indexed="10"/>
      <name val="Tahoma"/>
      <family val="2"/>
    </font>
    <font>
      <b/>
      <sz val="10"/>
      <name val="Tahoma"/>
      <family val="2"/>
    </font>
    <font>
      <sz val="10"/>
      <name val="Tahoma"/>
      <family val="2"/>
    </font>
    <font>
      <sz val="9"/>
      <name val="Tahoma"/>
      <family val="2"/>
    </font>
    <font>
      <sz val="11"/>
      <name val="Tahoma"/>
      <family val="2"/>
    </font>
    <font>
      <b/>
      <sz val="11"/>
      <name val="Tahoma"/>
      <family val="2"/>
    </font>
    <font>
      <b/>
      <u/>
      <sz val="14"/>
      <color indexed="10"/>
      <name val="Tahoma"/>
      <family val="2"/>
    </font>
    <font>
      <u/>
      <sz val="10"/>
      <name val="Tahoma"/>
      <family val="2"/>
    </font>
    <font>
      <sz val="12"/>
      <name val="Tahoma"/>
      <family val="2"/>
    </font>
    <font>
      <b/>
      <sz val="12"/>
      <name val="Tahoma"/>
      <family val="2"/>
    </font>
    <font>
      <b/>
      <sz val="12"/>
      <color indexed="10"/>
      <name val="Tahoma"/>
      <family val="2"/>
    </font>
    <font>
      <b/>
      <sz val="20"/>
      <color indexed="9"/>
      <name val="Arial"/>
      <family val="2"/>
    </font>
    <font>
      <b/>
      <sz val="14"/>
      <name val="Arial"/>
      <family val="2"/>
    </font>
    <font>
      <sz val="12"/>
      <name val="Arial"/>
      <family val="2"/>
    </font>
    <font>
      <sz val="10"/>
      <name val="Arial"/>
      <family val="2"/>
    </font>
    <font>
      <b/>
      <sz val="12"/>
      <name val="Arial"/>
      <family val="2"/>
    </font>
    <font>
      <b/>
      <i/>
      <sz val="28"/>
      <color indexed="18"/>
      <name val="Arial"/>
      <family val="2"/>
    </font>
    <font>
      <b/>
      <sz val="22"/>
      <color indexed="18"/>
      <name val="Arial"/>
      <family val="2"/>
    </font>
    <font>
      <b/>
      <sz val="12"/>
      <color indexed="18"/>
      <name val="Arial"/>
      <family val="2"/>
    </font>
    <font>
      <b/>
      <sz val="12"/>
      <color indexed="18"/>
      <name val="Arial"/>
      <family val="2"/>
      <scheme val="minor"/>
    </font>
    <font>
      <b/>
      <sz val="11"/>
      <color rgb="FF003399"/>
      <name val="Arial"/>
      <family val="2"/>
      <scheme val="minor"/>
    </font>
    <font>
      <sz val="10"/>
      <color rgb="FF003399"/>
      <name val="Arial"/>
      <family val="2"/>
      <scheme val="minor"/>
    </font>
    <font>
      <sz val="10"/>
      <name val="Arial"/>
      <family val="2"/>
    </font>
    <font>
      <sz val="10"/>
      <color indexed="18"/>
      <name val="Arial"/>
      <family val="2"/>
    </font>
    <font>
      <b/>
      <sz val="10"/>
      <color rgb="FF003399"/>
      <name val="Arial"/>
      <family val="2"/>
      <scheme val="minor"/>
    </font>
    <font>
      <b/>
      <sz val="10"/>
      <color rgb="FF00B050"/>
      <name val="Arial"/>
      <family val="2"/>
      <scheme val="minor"/>
    </font>
    <font>
      <sz val="10"/>
      <color indexed="18"/>
      <name val="Arial"/>
      <family val="2"/>
      <scheme val="minor"/>
    </font>
    <font>
      <b/>
      <sz val="10"/>
      <color indexed="10"/>
      <name val="Arial"/>
      <family val="2"/>
      <scheme val="minor"/>
    </font>
    <font>
      <b/>
      <sz val="10"/>
      <color indexed="49"/>
      <name val="Arial"/>
      <family val="2"/>
      <scheme val="minor"/>
    </font>
    <font>
      <b/>
      <sz val="10"/>
      <color rgb="FF7030A0"/>
      <name val="Arial"/>
      <family val="2"/>
      <scheme val="minor"/>
    </font>
    <font>
      <b/>
      <sz val="10"/>
      <color rgb="FF003399"/>
      <name val="Arial"/>
      <family val="2"/>
    </font>
    <font>
      <sz val="10"/>
      <color rgb="FF003399"/>
      <name val="Arial"/>
      <family val="2"/>
    </font>
    <font>
      <sz val="12"/>
      <name val="Arial"/>
      <family val="2"/>
      <charset val="177"/>
    </font>
    <font>
      <b/>
      <sz val="13"/>
      <name val="Arial"/>
      <family val="2"/>
      <charset val="177"/>
    </font>
    <font>
      <b/>
      <u/>
      <sz val="12"/>
      <name val="Arial"/>
      <family val="2"/>
    </font>
    <font>
      <sz val="14"/>
      <name val="Arial"/>
      <family val="2"/>
      <charset val="177"/>
    </font>
    <font>
      <sz val="14"/>
      <color indexed="10"/>
      <name val="Arial"/>
      <family val="2"/>
      <charset val="177"/>
    </font>
    <font>
      <b/>
      <sz val="14"/>
      <name val="Arial"/>
      <family val="2"/>
      <charset val="177"/>
    </font>
    <font>
      <sz val="14"/>
      <color indexed="12"/>
      <name val="Arial"/>
      <family val="2"/>
      <charset val="177"/>
    </font>
    <font>
      <b/>
      <u/>
      <sz val="12"/>
      <name val="Arial"/>
      <family val="2"/>
      <charset val="177"/>
    </font>
    <font>
      <b/>
      <sz val="16"/>
      <name val="Arial"/>
      <family val="2"/>
      <charset val="177"/>
    </font>
    <font>
      <b/>
      <u/>
      <sz val="14"/>
      <name val="Arial"/>
      <family val="2"/>
    </font>
    <font>
      <sz val="10"/>
      <name val="Arial"/>
      <family val="2"/>
      <charset val="177"/>
    </font>
    <font>
      <b/>
      <sz val="12"/>
      <name val="Arial"/>
      <family val="2"/>
      <charset val="177"/>
    </font>
    <font>
      <b/>
      <sz val="12"/>
      <color indexed="61"/>
      <name val="Arial"/>
      <family val="2"/>
    </font>
    <font>
      <b/>
      <sz val="11"/>
      <name val="Arial"/>
      <family val="2"/>
    </font>
    <font>
      <sz val="9"/>
      <name val="Arial"/>
      <family val="2"/>
    </font>
    <font>
      <b/>
      <sz val="10"/>
      <color indexed="46"/>
      <name val="Arial"/>
      <family val="2"/>
    </font>
    <font>
      <sz val="9"/>
      <name val="Arial"/>
      <family val="2"/>
      <charset val="177"/>
    </font>
    <font>
      <b/>
      <u/>
      <sz val="10"/>
      <name val="Arial"/>
      <family val="2"/>
    </font>
    <font>
      <b/>
      <sz val="10"/>
      <name val="Arial"/>
      <family val="2"/>
    </font>
    <font>
      <sz val="11"/>
      <color indexed="8"/>
      <name val="Arial"/>
      <family val="2"/>
      <charset val="177"/>
    </font>
    <font>
      <sz val="11"/>
      <color indexed="9"/>
      <name val="Arial"/>
      <family val="2"/>
      <charset val="177"/>
    </font>
    <font>
      <sz val="11"/>
      <color indexed="20"/>
      <name val="Arial"/>
      <family val="2"/>
      <charset val="177"/>
    </font>
    <font>
      <b/>
      <sz val="11"/>
      <color indexed="52"/>
      <name val="Arial"/>
      <family val="2"/>
      <charset val="177"/>
    </font>
    <font>
      <b/>
      <sz val="11"/>
      <color indexed="9"/>
      <name val="Arial"/>
      <family val="2"/>
      <charset val="177"/>
    </font>
    <font>
      <i/>
      <sz val="11"/>
      <color indexed="23"/>
      <name val="Arial"/>
      <family val="2"/>
      <charset val="177"/>
    </font>
    <font>
      <sz val="11"/>
      <color indexed="17"/>
      <name val="Arial"/>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2"/>
      <name val="Arial"/>
      <family val="2"/>
      <charset val="177"/>
    </font>
    <font>
      <sz val="11"/>
      <color indexed="52"/>
      <name val="Arial"/>
      <family val="2"/>
      <charset val="177"/>
    </font>
    <font>
      <sz val="11"/>
      <color indexed="60"/>
      <name val="Arial"/>
      <family val="2"/>
      <charset val="177"/>
    </font>
    <font>
      <b/>
      <sz val="11"/>
      <color indexed="63"/>
      <name val="Arial"/>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1"/>
      <color theme="1"/>
      <name val="Arial"/>
      <family val="2"/>
      <charset val="177"/>
      <scheme val="minor"/>
    </font>
    <font>
      <sz val="12"/>
      <color theme="1"/>
      <name val="Arial"/>
      <family val="2"/>
      <scheme val="minor"/>
    </font>
    <font>
      <b/>
      <sz val="11"/>
      <color theme="1"/>
      <name val="Arial"/>
      <family val="2"/>
      <scheme val="minor"/>
    </font>
    <font>
      <b/>
      <sz val="10"/>
      <color indexed="18"/>
      <name val="Arial (Hebrew)"/>
      <family val="2"/>
      <charset val="177"/>
    </font>
    <font>
      <b/>
      <sz val="10"/>
      <color indexed="18"/>
      <name val="Arial (Hebrew)"/>
      <charset val="177"/>
    </font>
    <font>
      <sz val="10"/>
      <color indexed="18"/>
      <name val="Arial (Hebrew)"/>
      <family val="2"/>
      <charset val="177"/>
    </font>
    <font>
      <sz val="10"/>
      <color indexed="18"/>
      <name val="Arial (Hebrew)"/>
      <charset val="177"/>
    </font>
    <font>
      <b/>
      <sz val="10"/>
      <color indexed="18"/>
      <name val="Arial"/>
      <family val="2"/>
    </font>
    <font>
      <b/>
      <sz val="14"/>
      <name val="David"/>
      <charset val="177"/>
    </font>
    <font>
      <b/>
      <sz val="12"/>
      <name val="David"/>
      <charset val="177"/>
    </font>
    <font>
      <sz val="14"/>
      <name val="David"/>
      <charset val="177"/>
    </font>
    <font>
      <b/>
      <sz val="10"/>
      <name val="Arial"/>
      <charset val="177"/>
    </font>
    <font>
      <sz val="10"/>
      <name val="David"/>
      <charset val="177"/>
    </font>
    <font>
      <sz val="10"/>
      <name val="Arial (Hebrew)"/>
      <family val="2"/>
      <charset val="177"/>
    </font>
    <font>
      <b/>
      <sz val="22"/>
      <color rgb="FF003399"/>
      <name val="Arial"/>
      <family val="2"/>
    </font>
    <font>
      <b/>
      <sz val="12"/>
      <color rgb="FF003399"/>
      <name val="Arial"/>
      <family val="2"/>
    </font>
    <font>
      <b/>
      <sz val="12"/>
      <color rgb="FF003399"/>
      <name val="Arial (Hebrew)"/>
      <family val="2"/>
      <charset val="177"/>
    </font>
    <font>
      <sz val="12"/>
      <color rgb="FF003399"/>
      <name val="Arial"/>
      <family val="2"/>
    </font>
    <font>
      <b/>
      <sz val="11"/>
      <color rgb="FF003399"/>
      <name val="Arial (Hebrew)"/>
      <charset val="177"/>
    </font>
    <font>
      <sz val="10"/>
      <color rgb="FF003399"/>
      <name val="Arial (Hebrew)"/>
      <family val="2"/>
      <charset val="177"/>
    </font>
    <font>
      <b/>
      <sz val="10"/>
      <color rgb="FF003399"/>
      <name val="Arial (Hebrew)"/>
      <charset val="177"/>
    </font>
    <font>
      <sz val="10"/>
      <color rgb="FF003399"/>
      <name val="Arial (Hebrew)"/>
      <charset val="177"/>
    </font>
    <font>
      <b/>
      <sz val="10"/>
      <color rgb="FFFF0000"/>
      <name val="Arial (Hebrew)"/>
      <charset val="177"/>
    </font>
    <font>
      <strike/>
      <sz val="10"/>
      <color rgb="FF003399"/>
      <name val="Arial (Hebrew)"/>
      <family val="2"/>
      <charset val="177"/>
    </font>
    <font>
      <sz val="10"/>
      <name val="Arial"/>
      <charset val="177"/>
    </font>
    <font>
      <b/>
      <sz val="14"/>
      <name val="David"/>
      <family val="2"/>
      <charset val="177"/>
    </font>
    <font>
      <b/>
      <sz val="12"/>
      <name val="David"/>
      <family val="2"/>
      <charset val="177"/>
    </font>
    <font>
      <sz val="14"/>
      <name val="David"/>
      <family val="2"/>
      <charset val="177"/>
    </font>
    <font>
      <sz val="10"/>
      <name val="David"/>
      <family val="2"/>
      <charset val="177"/>
    </font>
    <font>
      <b/>
      <sz val="11"/>
      <color rgb="FFFF0000"/>
      <name val="Arial"/>
      <family val="2"/>
      <scheme val="minor"/>
    </font>
    <font>
      <sz val="11"/>
      <color rgb="FF9C0006"/>
      <name val="Calibri"/>
      <family val="2"/>
    </font>
    <font>
      <b/>
      <u val="double"/>
      <sz val="11"/>
      <color theme="1"/>
      <name val="Arial"/>
      <family val="2"/>
      <scheme val="minor"/>
    </font>
    <font>
      <sz val="14"/>
      <color theme="1"/>
      <name val="Arial"/>
      <family val="2"/>
      <scheme val="minor"/>
    </font>
    <font>
      <sz val="11"/>
      <color theme="1"/>
      <name val="Arial"/>
      <family val="2"/>
      <scheme val="minor"/>
    </font>
    <font>
      <sz val="11"/>
      <color indexed="8"/>
      <name val="Arial"/>
      <family val="2"/>
    </font>
  </fonts>
  <fills count="4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56"/>
        <bgColor indexed="64"/>
      </patternFill>
    </fill>
    <fill>
      <patternFill patternType="solid">
        <fgColor indexed="50"/>
        <bgColor indexed="64"/>
      </patternFill>
    </fill>
    <fill>
      <patternFill patternType="solid">
        <fgColor indexed="51"/>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FFC7CE"/>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rgb="FF003399"/>
      </left>
      <right style="thin">
        <color rgb="FF003399"/>
      </right>
      <top style="thick">
        <color rgb="FF003399"/>
      </top>
      <bottom style="thin">
        <color rgb="FF003399"/>
      </bottom>
      <diagonal/>
    </border>
    <border>
      <left style="thin">
        <color rgb="FF003399"/>
      </left>
      <right style="thin">
        <color rgb="FF003399"/>
      </right>
      <top style="thick">
        <color rgb="FF003399"/>
      </top>
      <bottom style="thin">
        <color rgb="FF003399"/>
      </bottom>
      <diagonal/>
    </border>
    <border>
      <left style="thin">
        <color rgb="FF003399"/>
      </left>
      <right style="thick">
        <color rgb="FF003399"/>
      </right>
      <top style="thick">
        <color rgb="FF003399"/>
      </top>
      <bottom style="thin">
        <color rgb="FF003399"/>
      </bottom>
      <diagonal/>
    </border>
    <border>
      <left style="thick">
        <color rgb="FF003399"/>
      </left>
      <right style="thin">
        <color rgb="FF003399"/>
      </right>
      <top style="thin">
        <color rgb="FF003399"/>
      </top>
      <bottom style="thin">
        <color rgb="FF003399"/>
      </bottom>
      <diagonal/>
    </border>
    <border>
      <left style="thin">
        <color rgb="FF003399"/>
      </left>
      <right style="thin">
        <color rgb="FF003399"/>
      </right>
      <top style="thin">
        <color rgb="FF003399"/>
      </top>
      <bottom style="thin">
        <color rgb="FF003399"/>
      </bottom>
      <diagonal/>
    </border>
    <border>
      <left style="thin">
        <color rgb="FF003399"/>
      </left>
      <right style="thick">
        <color rgb="FF003399"/>
      </right>
      <top style="thin">
        <color rgb="FF003399"/>
      </top>
      <bottom style="thin">
        <color rgb="FF003399"/>
      </bottom>
      <diagonal/>
    </border>
    <border>
      <left style="thick">
        <color rgb="FF003399"/>
      </left>
      <right style="thin">
        <color rgb="FF003399"/>
      </right>
      <top style="thin">
        <color rgb="FF003399"/>
      </top>
      <bottom style="double">
        <color rgb="FF003399"/>
      </bottom>
      <diagonal/>
    </border>
    <border>
      <left style="thin">
        <color rgb="FF003399"/>
      </left>
      <right style="thin">
        <color rgb="FF003399"/>
      </right>
      <top style="thin">
        <color rgb="FF003399"/>
      </top>
      <bottom style="double">
        <color rgb="FF003399"/>
      </bottom>
      <diagonal/>
    </border>
    <border>
      <left style="thin">
        <color rgb="FF003399"/>
      </left>
      <right style="thick">
        <color rgb="FF003399"/>
      </right>
      <top style="thin">
        <color rgb="FF003399"/>
      </top>
      <bottom style="double">
        <color rgb="FF003399"/>
      </bottom>
      <diagonal/>
    </border>
    <border>
      <left style="thick">
        <color rgb="FF003399"/>
      </left>
      <right style="thin">
        <color rgb="FF003399"/>
      </right>
      <top/>
      <bottom style="thin">
        <color rgb="FF003399"/>
      </bottom>
      <diagonal/>
    </border>
    <border>
      <left style="thin">
        <color rgb="FF003399"/>
      </left>
      <right style="thin">
        <color rgb="FF003399"/>
      </right>
      <top/>
      <bottom style="thin">
        <color rgb="FF003399"/>
      </bottom>
      <diagonal/>
    </border>
    <border>
      <left style="thin">
        <color rgb="FF003399"/>
      </left>
      <right style="thick">
        <color rgb="FF003399"/>
      </right>
      <top/>
      <bottom style="thin">
        <color rgb="FF003399"/>
      </bottom>
      <diagonal/>
    </border>
    <border>
      <left style="thick">
        <color rgb="FF003399"/>
      </left>
      <right style="thin">
        <color rgb="FF003399"/>
      </right>
      <top style="thin">
        <color rgb="FF003399"/>
      </top>
      <bottom/>
      <diagonal/>
    </border>
    <border>
      <left style="thin">
        <color rgb="FF003399"/>
      </left>
      <right style="thin">
        <color rgb="FF003399"/>
      </right>
      <top style="thin">
        <color rgb="FF003399"/>
      </top>
      <bottom/>
      <diagonal/>
    </border>
    <border>
      <left style="thin">
        <color rgb="FF003399"/>
      </left>
      <right style="thick">
        <color rgb="FF003399"/>
      </right>
      <top style="thin">
        <color rgb="FF003399"/>
      </top>
      <bottom/>
      <diagonal/>
    </border>
    <border>
      <left style="thick">
        <color rgb="FF003399"/>
      </left>
      <right style="thin">
        <color rgb="FF003399"/>
      </right>
      <top style="double">
        <color rgb="FF003399"/>
      </top>
      <bottom style="double">
        <color rgb="FF003399"/>
      </bottom>
      <diagonal/>
    </border>
    <border>
      <left style="thin">
        <color rgb="FF003399"/>
      </left>
      <right style="thin">
        <color rgb="FF003399"/>
      </right>
      <top style="double">
        <color rgb="FF003399"/>
      </top>
      <bottom style="double">
        <color rgb="FF003399"/>
      </bottom>
      <diagonal/>
    </border>
    <border>
      <left style="thin">
        <color rgb="FF003399"/>
      </left>
      <right style="thick">
        <color rgb="FF003399"/>
      </right>
      <top style="double">
        <color rgb="FF003399"/>
      </top>
      <bottom style="double">
        <color rgb="FF003399"/>
      </bottom>
      <diagonal/>
    </border>
    <border>
      <left style="thick">
        <color rgb="FF003399"/>
      </left>
      <right style="thin">
        <color rgb="FF003399"/>
      </right>
      <top style="double">
        <color rgb="FF003399"/>
      </top>
      <bottom style="thick">
        <color rgb="FF003399"/>
      </bottom>
      <diagonal/>
    </border>
    <border>
      <left style="thin">
        <color rgb="FF003399"/>
      </left>
      <right style="thin">
        <color rgb="FF003399"/>
      </right>
      <top style="double">
        <color rgb="FF003399"/>
      </top>
      <bottom style="thick">
        <color rgb="FF003399"/>
      </bottom>
      <diagonal/>
    </border>
    <border>
      <left style="thin">
        <color rgb="FF003399"/>
      </left>
      <right style="thick">
        <color rgb="FF003399"/>
      </right>
      <top style="double">
        <color rgb="FF003399"/>
      </top>
      <bottom style="thick">
        <color rgb="FF00339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3399"/>
      </left>
      <right/>
      <top style="thin">
        <color rgb="FF003399"/>
      </top>
      <bottom style="thin">
        <color rgb="FF003399"/>
      </bottom>
      <diagonal/>
    </border>
    <border>
      <left style="thin">
        <color rgb="FF003399"/>
      </left>
      <right/>
      <top style="thin">
        <color rgb="FF003399"/>
      </top>
      <bottom/>
      <diagonal/>
    </border>
  </borders>
  <cellStyleXfs count="61">
    <xf numFmtId="0" fontId="0"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5" borderId="0" applyNumberFormat="0" applyBorder="0" applyAlignment="0" applyProtection="0"/>
    <xf numFmtId="0" fontId="54" fillId="26"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33" borderId="0" applyNumberFormat="0" applyBorder="0" applyAlignment="0" applyProtection="0"/>
    <xf numFmtId="0" fontId="55" fillId="17" borderId="0" applyNumberFormat="0" applyBorder="0" applyAlignment="0" applyProtection="0"/>
    <xf numFmtId="0" fontId="56" fillId="34" borderId="51" applyNumberFormat="0" applyAlignment="0" applyProtection="0"/>
    <xf numFmtId="0" fontId="57" fillId="35" borderId="52" applyNumberFormat="0" applyAlignment="0" applyProtection="0"/>
    <xf numFmtId="0" fontId="58" fillId="0" borderId="0" applyNumberFormat="0" applyFill="0" applyBorder="0" applyAlignment="0" applyProtection="0"/>
    <xf numFmtId="0" fontId="59" fillId="18" borderId="0" applyNumberFormat="0" applyBorder="0" applyAlignment="0" applyProtection="0"/>
    <xf numFmtId="0" fontId="60" fillId="0" borderId="53" applyNumberFormat="0" applyFill="0" applyAlignment="0" applyProtection="0"/>
    <xf numFmtId="0" fontId="61" fillId="0" borderId="54" applyNumberFormat="0" applyFill="0" applyAlignment="0" applyProtection="0"/>
    <xf numFmtId="0" fontId="62" fillId="0" borderId="55" applyNumberFormat="0" applyFill="0" applyAlignment="0" applyProtection="0"/>
    <xf numFmtId="0" fontId="62" fillId="0" borderId="0" applyNumberFormat="0" applyFill="0" applyBorder="0" applyAlignment="0" applyProtection="0"/>
    <xf numFmtId="0" fontId="63" fillId="21" borderId="51" applyNumberFormat="0" applyAlignment="0" applyProtection="0"/>
    <xf numFmtId="0" fontId="64" fillId="0" borderId="56" applyNumberFormat="0" applyFill="0" applyAlignment="0" applyProtection="0"/>
    <xf numFmtId="0" fontId="65" fillId="36" borderId="0" applyNumberFormat="0" applyBorder="0" applyAlignment="0" applyProtection="0"/>
    <xf numFmtId="0" fontId="24" fillId="37" borderId="57" applyNumberFormat="0" applyFont="0" applyAlignment="0" applyProtection="0"/>
    <xf numFmtId="0" fontId="66" fillId="34" borderId="58" applyNumberFormat="0" applyAlignment="0" applyProtection="0"/>
    <xf numFmtId="0" fontId="67" fillId="0" borderId="0" applyNumberFormat="0" applyFill="0" applyBorder="0" applyAlignment="0" applyProtection="0"/>
    <xf numFmtId="0" fontId="68" fillId="0" borderId="59" applyNumberFormat="0" applyFill="0" applyAlignment="0" applyProtection="0"/>
    <xf numFmtId="0" fontId="69" fillId="0" borderId="0" applyNumberFormat="0" applyFill="0" applyBorder="0" applyAlignment="0" applyProtection="0"/>
    <xf numFmtId="44" fontId="70" fillId="0" borderId="0" applyFont="0" applyFill="0" applyBorder="0" applyAlignment="0" applyProtection="0"/>
    <xf numFmtId="9" fontId="70" fillId="0" borderId="0" applyFont="0" applyFill="0" applyBorder="0" applyAlignment="0" applyProtection="0"/>
    <xf numFmtId="43" fontId="70" fillId="0" borderId="0" applyFont="0" applyFill="0" applyBorder="0" applyAlignment="0" applyProtection="0"/>
    <xf numFmtId="0" fontId="94" fillId="0" borderId="0"/>
    <xf numFmtId="43" fontId="94" fillId="0" borderId="0" applyFont="0" applyFill="0" applyBorder="0" applyAlignment="0" applyProtection="0"/>
    <xf numFmtId="9" fontId="94" fillId="0" borderId="0" applyFont="0" applyFill="0" applyBorder="0" applyAlignment="0" applyProtection="0"/>
    <xf numFmtId="0" fontId="94" fillId="0" borderId="0"/>
    <xf numFmtId="0" fontId="16" fillId="0" borderId="0"/>
    <xf numFmtId="44" fontId="16" fillId="0" borderId="0" applyFont="0" applyFill="0" applyBorder="0" applyAlignment="0" applyProtection="0"/>
    <xf numFmtId="0" fontId="100" fillId="40" borderId="0" applyNumberFormat="0" applyBorder="0" applyAlignment="0" applyProtection="0"/>
    <xf numFmtId="44" fontId="16" fillId="0" borderId="0" applyFont="0" applyFill="0" applyBorder="0" applyAlignment="0" applyProtection="0"/>
    <xf numFmtId="0" fontId="70" fillId="0" borderId="0"/>
    <xf numFmtId="172" fontId="16" fillId="0" borderId="0" applyFont="0" applyFill="0" applyBorder="0" applyAlignment="0" applyProtection="0"/>
    <xf numFmtId="0" fontId="104" fillId="0" borderId="0"/>
    <xf numFmtId="0" fontId="103" fillId="0" borderId="0"/>
    <xf numFmtId="44" fontId="103" fillId="0" borderId="0" applyFont="0" applyFill="0" applyBorder="0" applyAlignment="0" applyProtection="0"/>
  </cellStyleXfs>
  <cellXfs count="813">
    <xf numFmtId="0" fontId="0" fillId="0" borderId="0" xfId="0"/>
    <xf numFmtId="4" fontId="16" fillId="0" borderId="0" xfId="1" applyNumberFormat="1"/>
    <xf numFmtId="4" fontId="20" fillId="0" borderId="0" xfId="1" applyNumberFormat="1" applyFont="1"/>
    <xf numFmtId="4" fontId="21" fillId="2" borderId="28" xfId="1" applyNumberFormat="1" applyFont="1" applyFill="1" applyBorder="1" applyAlignment="1">
      <alignment horizontal="right"/>
    </xf>
    <xf numFmtId="4" fontId="21" fillId="2" borderId="29" xfId="1" applyNumberFormat="1" applyFont="1" applyFill="1" applyBorder="1" applyAlignment="1">
      <alignment horizontal="right"/>
    </xf>
    <xf numFmtId="0" fontId="21" fillId="2" borderId="29" xfId="1" applyNumberFormat="1" applyFont="1" applyFill="1" applyBorder="1" applyAlignment="1"/>
    <xf numFmtId="4" fontId="21" fillId="2" borderId="29" xfId="1" applyNumberFormat="1" applyFont="1" applyFill="1" applyBorder="1" applyAlignment="1"/>
    <xf numFmtId="4" fontId="21" fillId="2" borderId="30" xfId="1" applyNumberFormat="1" applyFont="1" applyFill="1" applyBorder="1"/>
    <xf numFmtId="4" fontId="22" fillId="8" borderId="31" xfId="1" applyNumberFormat="1" applyFont="1" applyFill="1" applyBorder="1" applyAlignment="1">
      <alignment horizontal="right"/>
    </xf>
    <xf numFmtId="4" fontId="23" fillId="0" borderId="32" xfId="1" applyNumberFormat="1" applyFont="1" applyBorder="1"/>
    <xf numFmtId="0" fontId="23" fillId="0" borderId="32" xfId="1" applyNumberFormat="1" applyFont="1" applyBorder="1"/>
    <xf numFmtId="4" fontId="23" fillId="0" borderId="33" xfId="1" applyNumberFormat="1" applyFont="1" applyBorder="1"/>
    <xf numFmtId="4" fontId="24" fillId="0" borderId="0" xfId="1" applyNumberFormat="1" applyFont="1"/>
    <xf numFmtId="4" fontId="23" fillId="0" borderId="25" xfId="1" applyNumberFormat="1" applyFont="1" applyFill="1" applyBorder="1" applyAlignment="1">
      <alignment horizontal="right" wrapText="1"/>
    </xf>
    <xf numFmtId="4" fontId="23" fillId="0" borderId="26" xfId="1" applyNumberFormat="1" applyFont="1" applyFill="1" applyBorder="1" applyAlignment="1">
      <alignment wrapText="1"/>
    </xf>
    <xf numFmtId="0" fontId="23" fillId="0" borderId="26" xfId="1" applyNumberFormat="1" applyFont="1" applyBorder="1"/>
    <xf numFmtId="4" fontId="23" fillId="0" borderId="26" xfId="1" applyNumberFormat="1" applyFont="1" applyFill="1" applyBorder="1" applyAlignment="1"/>
    <xf numFmtId="4" fontId="23" fillId="0" borderId="27" xfId="1" applyNumberFormat="1" applyFont="1" applyFill="1" applyBorder="1" applyAlignment="1">
      <alignment horizontal="right" wrapText="1"/>
    </xf>
    <xf numFmtId="0" fontId="23" fillId="0" borderId="25" xfId="1" applyFont="1" applyFill="1" applyBorder="1" applyAlignment="1">
      <alignment horizontal="right"/>
    </xf>
    <xf numFmtId="4" fontId="23" fillId="0" borderId="26" xfId="1" applyNumberFormat="1" applyFont="1" applyBorder="1"/>
    <xf numFmtId="0" fontId="23" fillId="0" borderId="27" xfId="1" applyFont="1" applyFill="1" applyBorder="1" applyAlignment="1">
      <alignment horizontal="right" wrapText="1"/>
    </xf>
    <xf numFmtId="0" fontId="25" fillId="0" borderId="0" xfId="1" applyFont="1"/>
    <xf numFmtId="0" fontId="23" fillId="9" borderId="26" xfId="1" applyNumberFormat="1" applyFont="1" applyFill="1" applyBorder="1"/>
    <xf numFmtId="4" fontId="22" fillId="8" borderId="25" xfId="1" applyNumberFormat="1" applyFont="1" applyFill="1" applyBorder="1" applyAlignment="1">
      <alignment horizontal="right"/>
    </xf>
    <xf numFmtId="4" fontId="23" fillId="0" borderId="27" xfId="1" applyNumberFormat="1" applyFont="1" applyBorder="1"/>
    <xf numFmtId="4" fontId="23" fillId="0" borderId="25" xfId="1" applyNumberFormat="1" applyFont="1" applyFill="1" applyBorder="1" applyAlignment="1">
      <alignment horizontal="right"/>
    </xf>
    <xf numFmtId="0" fontId="26" fillId="10" borderId="25" xfId="1" applyFont="1" applyFill="1" applyBorder="1" applyAlignment="1">
      <alignment horizontal="right"/>
    </xf>
    <xf numFmtId="0" fontId="27" fillId="11" borderId="25" xfId="1" applyFont="1" applyFill="1" applyBorder="1" applyAlignment="1">
      <alignment horizontal="right"/>
    </xf>
    <xf numFmtId="4" fontId="28" fillId="0" borderId="26" xfId="1" applyNumberFormat="1" applyFont="1" applyBorder="1"/>
    <xf numFmtId="0" fontId="28" fillId="0" borderId="26" xfId="1" applyNumberFormat="1" applyFont="1" applyBorder="1"/>
    <xf numFmtId="4" fontId="28" fillId="0" borderId="26" xfId="1" applyNumberFormat="1" applyFont="1" applyFill="1" applyBorder="1" applyAlignment="1"/>
    <xf numFmtId="0" fontId="28" fillId="0" borderId="27" xfId="1" applyFont="1" applyFill="1" applyBorder="1" applyAlignment="1">
      <alignment horizontal="right" wrapText="1"/>
    </xf>
    <xf numFmtId="4" fontId="29" fillId="12" borderId="25" xfId="1" applyNumberFormat="1" applyFont="1" applyFill="1" applyBorder="1" applyAlignment="1">
      <alignment horizontal="right" wrapText="1"/>
    </xf>
    <xf numFmtId="4" fontId="28" fillId="0" borderId="26" xfId="1" applyNumberFormat="1" applyFont="1" applyFill="1" applyBorder="1" applyAlignment="1">
      <alignment wrapText="1"/>
    </xf>
    <xf numFmtId="4" fontId="28" fillId="0" borderId="27" xfId="1" applyNumberFormat="1" applyFont="1" applyFill="1" applyBorder="1" applyAlignment="1">
      <alignment horizontal="right" wrapText="1"/>
    </xf>
    <xf numFmtId="0" fontId="30" fillId="13" borderId="25" xfId="1" applyFont="1" applyFill="1" applyBorder="1" applyAlignment="1">
      <alignment horizontal="right"/>
    </xf>
    <xf numFmtId="4" fontId="23" fillId="0" borderId="27" xfId="1" applyNumberFormat="1" applyFont="1" applyBorder="1" applyAlignment="1">
      <alignment horizontal="right" wrapText="1"/>
    </xf>
    <xf numFmtId="0" fontId="31" fillId="14" borderId="25" xfId="1" applyFont="1" applyFill="1" applyBorder="1" applyAlignment="1">
      <alignment horizontal="right"/>
    </xf>
    <xf numFmtId="4" fontId="26" fillId="9" borderId="25" xfId="1" applyNumberFormat="1" applyFont="1" applyFill="1" applyBorder="1" applyAlignment="1">
      <alignment horizontal="right"/>
    </xf>
    <xf numFmtId="4" fontId="23" fillId="9" borderId="26" xfId="1" applyNumberFormat="1" applyFont="1" applyFill="1" applyBorder="1"/>
    <xf numFmtId="4" fontId="23" fillId="9" borderId="27" xfId="1" applyNumberFormat="1" applyFont="1" applyFill="1" applyBorder="1"/>
    <xf numFmtId="0" fontId="23" fillId="0" borderId="34" xfId="1" applyFont="1" applyFill="1" applyBorder="1" applyAlignment="1">
      <alignment horizontal="right"/>
    </xf>
    <xf numFmtId="4" fontId="23" fillId="0" borderId="35" xfId="1" applyNumberFormat="1" applyFont="1" applyBorder="1"/>
    <xf numFmtId="0" fontId="23" fillId="9" borderId="35" xfId="1" applyNumberFormat="1" applyFont="1" applyFill="1" applyBorder="1"/>
    <xf numFmtId="4" fontId="23" fillId="0" borderId="35" xfId="1" applyNumberFormat="1" applyFont="1" applyFill="1" applyBorder="1" applyAlignment="1"/>
    <xf numFmtId="0" fontId="23" fillId="0" borderId="36" xfId="1" applyFont="1" applyFill="1" applyBorder="1" applyAlignment="1">
      <alignment horizontal="right" wrapText="1"/>
    </xf>
    <xf numFmtId="4" fontId="26" fillId="2" borderId="37" xfId="1" applyNumberFormat="1" applyFont="1" applyFill="1" applyBorder="1"/>
    <xf numFmtId="4" fontId="26" fillId="2" borderId="38" xfId="1" applyNumberFormat="1" applyFont="1" applyFill="1" applyBorder="1"/>
    <xf numFmtId="0" fontId="26" fillId="2" borderId="38" xfId="1" applyNumberFormat="1" applyFont="1" applyFill="1" applyBorder="1"/>
    <xf numFmtId="4" fontId="26" fillId="2" borderId="39" xfId="1" applyNumberFormat="1" applyFont="1" applyFill="1" applyBorder="1" applyAlignment="1">
      <alignment wrapText="1"/>
    </xf>
    <xf numFmtId="4" fontId="26" fillId="2" borderId="39" xfId="1" applyNumberFormat="1" applyFont="1" applyFill="1" applyBorder="1"/>
    <xf numFmtId="4" fontId="26" fillId="2" borderId="40" xfId="1" applyNumberFormat="1" applyFont="1" applyFill="1" applyBorder="1" applyAlignment="1">
      <alignment readingOrder="2"/>
    </xf>
    <xf numFmtId="4" fontId="26" fillId="2" borderId="41" xfId="1" applyNumberFormat="1" applyFont="1" applyFill="1" applyBorder="1"/>
    <xf numFmtId="0" fontId="26" fillId="2" borderId="41" xfId="1" applyNumberFormat="1" applyFont="1" applyFill="1" applyBorder="1"/>
    <xf numFmtId="4" fontId="26" fillId="2" borderId="42" xfId="1" applyNumberFormat="1" applyFont="1" applyFill="1" applyBorder="1"/>
    <xf numFmtId="4" fontId="23" fillId="0" borderId="0" xfId="1" applyNumberFormat="1" applyFont="1"/>
    <xf numFmtId="0" fontId="23" fillId="0" borderId="0" xfId="1" applyNumberFormat="1" applyFont="1"/>
    <xf numFmtId="4" fontId="32" fillId="0" borderId="0" xfId="1" applyNumberFormat="1" applyFont="1"/>
    <xf numFmtId="4" fontId="33" fillId="0" borderId="0" xfId="1" applyNumberFormat="1" applyFont="1"/>
    <xf numFmtId="0" fontId="33" fillId="0" borderId="0" xfId="1" applyNumberFormat="1" applyFont="1"/>
    <xf numFmtId="0" fontId="16" fillId="0" borderId="0" xfId="1" applyNumberFormat="1"/>
    <xf numFmtId="0" fontId="34" fillId="0" borderId="0" xfId="1" applyFont="1" applyAlignment="1">
      <alignment horizontal="right"/>
    </xf>
    <xf numFmtId="0" fontId="16" fillId="0" borderId="0" xfId="1" applyAlignment="1">
      <alignment horizontal="center" readingOrder="1"/>
    </xf>
    <xf numFmtId="165" fontId="16" fillId="0" borderId="0" xfId="1" applyNumberFormat="1" applyAlignment="1">
      <alignment horizontal="center" readingOrder="1"/>
    </xf>
    <xf numFmtId="0" fontId="16" fillId="0" borderId="0" xfId="1" applyFill="1" applyAlignment="1">
      <alignment horizontal="center" readingOrder="1"/>
    </xf>
    <xf numFmtId="165" fontId="16" fillId="0" borderId="0" xfId="1" applyNumberFormat="1" applyAlignment="1">
      <alignment horizontal="right" readingOrder="1"/>
    </xf>
    <xf numFmtId="165" fontId="35" fillId="0" borderId="0" xfId="1" applyNumberFormat="1" applyFont="1" applyFill="1" applyAlignment="1">
      <alignment horizontal="right" readingOrder="1"/>
    </xf>
    <xf numFmtId="165" fontId="16" fillId="0" borderId="0" xfId="1" applyNumberFormat="1" applyFill="1" applyAlignment="1">
      <alignment horizontal="right" readingOrder="1"/>
    </xf>
    <xf numFmtId="0" fontId="16" fillId="0" borderId="0" xfId="1" applyFill="1"/>
    <xf numFmtId="0" fontId="16" fillId="0" borderId="0" xfId="1" applyFill="1" applyAlignment="1">
      <alignment horizontal="right"/>
    </xf>
    <xf numFmtId="0" fontId="16" fillId="0" borderId="0" xfId="1" applyFill="1" applyBorder="1"/>
    <xf numFmtId="0" fontId="16" fillId="0" borderId="0" xfId="1" applyFill="1" applyAlignment="1">
      <alignment horizontal="right" readingOrder="1"/>
    </xf>
    <xf numFmtId="0" fontId="36" fillId="0" borderId="0" xfId="1" applyFont="1" applyAlignment="1">
      <alignment horizontal="right"/>
    </xf>
    <xf numFmtId="0" fontId="37" fillId="0" borderId="0" xfId="1" applyFont="1" applyAlignment="1">
      <alignment horizontal="center" readingOrder="1"/>
    </xf>
    <xf numFmtId="165" fontId="37" fillId="0" borderId="0" xfId="1" applyNumberFormat="1" applyFont="1" applyAlignment="1">
      <alignment horizontal="center" readingOrder="1"/>
    </xf>
    <xf numFmtId="165" fontId="38" fillId="0" borderId="0" xfId="1" applyNumberFormat="1" applyFont="1" applyAlignment="1">
      <alignment horizontal="center" readingOrder="1"/>
    </xf>
    <xf numFmtId="165" fontId="37" fillId="0" borderId="0" xfId="1" applyNumberFormat="1" applyFont="1" applyAlignment="1">
      <alignment horizontal="right" readingOrder="1"/>
    </xf>
    <xf numFmtId="165" fontId="37" fillId="0" borderId="0" xfId="1" applyNumberFormat="1" applyFont="1" applyFill="1" applyAlignment="1">
      <alignment horizontal="right" readingOrder="1"/>
    </xf>
    <xf numFmtId="0" fontId="37" fillId="0" borderId="0" xfId="1" applyFont="1" applyFill="1" applyAlignment="1">
      <alignment horizontal="right" readingOrder="1"/>
    </xf>
    <xf numFmtId="0" fontId="39" fillId="0" borderId="0" xfId="1" applyFont="1" applyFill="1" applyAlignment="1">
      <alignment horizontal="right"/>
    </xf>
    <xf numFmtId="0" fontId="37" fillId="0" borderId="0" xfId="1" applyFont="1" applyFill="1" applyBorder="1"/>
    <xf numFmtId="0" fontId="37" fillId="0" borderId="0" xfId="1" applyFont="1" applyFill="1"/>
    <xf numFmtId="0" fontId="40" fillId="0" borderId="0" xfId="1" applyFont="1" applyAlignment="1">
      <alignment horizontal="right"/>
    </xf>
    <xf numFmtId="165" fontId="41" fillId="0" borderId="0" xfId="1" applyNumberFormat="1" applyFont="1" applyAlignment="1">
      <alignment horizontal="center" readingOrder="2"/>
    </xf>
    <xf numFmtId="165" fontId="42" fillId="0" borderId="0" xfId="1" applyNumberFormat="1" applyFont="1" applyFill="1" applyAlignment="1">
      <alignment horizontal="right" readingOrder="1"/>
    </xf>
    <xf numFmtId="0" fontId="34" fillId="0" borderId="0" xfId="1" applyFont="1"/>
    <xf numFmtId="0" fontId="16" fillId="0" borderId="0" xfId="1" applyAlignment="1">
      <alignment horizontal="center"/>
    </xf>
    <xf numFmtId="0" fontId="34" fillId="0" borderId="0" xfId="1" applyFont="1" applyAlignment="1">
      <alignment horizontal="center"/>
    </xf>
    <xf numFmtId="0" fontId="34" fillId="0" borderId="0" xfId="1" applyFont="1" applyFill="1"/>
    <xf numFmtId="3" fontId="34" fillId="0" borderId="0" xfId="1" applyNumberFormat="1" applyFont="1" applyFill="1"/>
    <xf numFmtId="0" fontId="15" fillId="0" borderId="0" xfId="1" applyFont="1" applyAlignment="1">
      <alignment horizontal="center"/>
    </xf>
    <xf numFmtId="165" fontId="15" fillId="0" borderId="0" xfId="1" applyNumberFormat="1" applyFont="1" applyAlignment="1">
      <alignment horizontal="center" readingOrder="1"/>
    </xf>
    <xf numFmtId="0" fontId="15" fillId="0" borderId="0" xfId="1" applyFont="1" applyFill="1"/>
    <xf numFmtId="0" fontId="16" fillId="0" borderId="0" xfId="1" applyFill="1" applyAlignment="1">
      <alignment horizontal="center"/>
    </xf>
    <xf numFmtId="165" fontId="16" fillId="0" borderId="0" xfId="1" applyNumberFormat="1" applyFill="1" applyAlignment="1">
      <alignment horizontal="center" readingOrder="1"/>
    </xf>
    <xf numFmtId="0" fontId="43" fillId="0" borderId="0" xfId="1" applyFont="1" applyFill="1" applyAlignment="1">
      <alignment horizontal="right"/>
    </xf>
    <xf numFmtId="0" fontId="44" fillId="0" borderId="0" xfId="1" applyFont="1" applyFill="1" applyBorder="1"/>
    <xf numFmtId="0" fontId="44" fillId="0" borderId="0" xfId="1" applyFont="1" applyFill="1"/>
    <xf numFmtId="0" fontId="36" fillId="0" borderId="0" xfId="1" applyFont="1" applyFill="1"/>
    <xf numFmtId="3" fontId="39" fillId="0" borderId="43" xfId="1" applyNumberFormat="1" applyFont="1" applyFill="1" applyBorder="1" applyAlignment="1">
      <alignment horizontal="right"/>
    </xf>
    <xf numFmtId="3" fontId="39" fillId="0" borderId="1" xfId="1" applyNumberFormat="1" applyFont="1" applyFill="1" applyBorder="1" applyAlignment="1">
      <alignment horizontal="center" wrapText="1" readingOrder="2"/>
    </xf>
    <xf numFmtId="165" fontId="39" fillId="0" borderId="1" xfId="1" applyNumberFormat="1" applyFont="1" applyFill="1" applyBorder="1" applyAlignment="1">
      <alignment horizontal="center" readingOrder="2"/>
    </xf>
    <xf numFmtId="3" fontId="39" fillId="0" borderId="1" xfId="1" applyNumberFormat="1" applyFont="1" applyFill="1" applyBorder="1" applyAlignment="1">
      <alignment horizontal="right" readingOrder="2"/>
    </xf>
    <xf numFmtId="0" fontId="37" fillId="0" borderId="0" xfId="1" applyFont="1" applyFill="1" applyBorder="1" applyAlignment="1">
      <alignment horizontal="right"/>
    </xf>
    <xf numFmtId="0" fontId="45" fillId="15" borderId="43" xfId="1" applyFont="1" applyFill="1" applyBorder="1" applyAlignment="1">
      <alignment horizontal="right" wrapText="1"/>
    </xf>
    <xf numFmtId="0" fontId="44" fillId="15" borderId="1" xfId="1" applyFont="1" applyFill="1" applyBorder="1" applyAlignment="1">
      <alignment horizontal="center" readingOrder="1"/>
    </xf>
    <xf numFmtId="165" fontId="44" fillId="15" borderId="1" xfId="1" applyNumberFormat="1" applyFont="1" applyFill="1" applyBorder="1" applyAlignment="1">
      <alignment horizontal="center" readingOrder="1"/>
    </xf>
    <xf numFmtId="0" fontId="24" fillId="15" borderId="1" xfId="1" applyFont="1" applyFill="1" applyBorder="1" applyAlignment="1">
      <alignment horizontal="right" wrapText="1" readingOrder="2"/>
    </xf>
    <xf numFmtId="0" fontId="24" fillId="0" borderId="43" xfId="1" applyFont="1" applyFill="1" applyBorder="1" applyAlignment="1">
      <alignment horizontal="right" wrapText="1"/>
    </xf>
    <xf numFmtId="0" fontId="44" fillId="0" borderId="1" xfId="1" applyFont="1" applyFill="1" applyBorder="1" applyAlignment="1">
      <alignment horizontal="center" readingOrder="1"/>
    </xf>
    <xf numFmtId="165" fontId="44" fillId="0" borderId="1" xfId="1" applyNumberFormat="1" applyFont="1" applyFill="1" applyBorder="1" applyAlignment="1">
      <alignment horizontal="center" readingOrder="1"/>
    </xf>
    <xf numFmtId="165" fontId="44" fillId="0" borderId="43" xfId="1" applyNumberFormat="1" applyFont="1" applyFill="1" applyBorder="1" applyAlignment="1">
      <alignment horizontal="center" readingOrder="1"/>
    </xf>
    <xf numFmtId="0" fontId="24" fillId="0" borderId="1" xfId="1" applyFont="1" applyFill="1" applyBorder="1" applyAlignment="1">
      <alignment horizontal="right" wrapText="1" readingOrder="2"/>
    </xf>
    <xf numFmtId="0" fontId="17" fillId="0" borderId="43" xfId="1" applyFont="1" applyFill="1" applyBorder="1" applyAlignment="1">
      <alignment horizontal="right" wrapText="1"/>
    </xf>
    <xf numFmtId="0" fontId="47" fillId="0" borderId="1" xfId="1" applyFont="1" applyFill="1" applyBorder="1" applyAlignment="1">
      <alignment horizontal="right" wrapText="1" readingOrder="2"/>
    </xf>
    <xf numFmtId="0" fontId="16" fillId="0" borderId="43" xfId="1" applyFill="1" applyBorder="1" applyAlignment="1">
      <alignment horizontal="right" wrapText="1"/>
    </xf>
    <xf numFmtId="0" fontId="44" fillId="0" borderId="1" xfId="1" applyNumberFormat="1" applyFont="1" applyFill="1" applyBorder="1" applyAlignment="1">
      <alignment horizontal="center" readingOrder="2"/>
    </xf>
    <xf numFmtId="0" fontId="24" fillId="0" borderId="1" xfId="1" applyFont="1" applyFill="1" applyBorder="1" applyAlignment="1">
      <alignment horizontal="right" wrapText="1"/>
    </xf>
    <xf numFmtId="0" fontId="44" fillId="0" borderId="1" xfId="1" applyFont="1" applyBorder="1" applyAlignment="1">
      <alignment horizontal="center" wrapText="1" readingOrder="2"/>
    </xf>
    <xf numFmtId="165" fontId="44" fillId="0" borderId="1" xfId="1" applyNumberFormat="1" applyFont="1" applyBorder="1" applyAlignment="1">
      <alignment horizontal="center" wrapText="1" readingOrder="1"/>
    </xf>
    <xf numFmtId="165" fontId="48" fillId="0" borderId="1" xfId="1" applyNumberFormat="1" applyFont="1" applyFill="1" applyBorder="1" applyAlignment="1">
      <alignment horizontal="right" wrapText="1" readingOrder="1"/>
    </xf>
    <xf numFmtId="0" fontId="49" fillId="0" borderId="0" xfId="1" applyFont="1" applyFill="1" applyBorder="1"/>
    <xf numFmtId="0" fontId="49" fillId="0" borderId="0" xfId="1" applyFont="1" applyFill="1"/>
    <xf numFmtId="0" fontId="49" fillId="0" borderId="1" xfId="1" applyNumberFormat="1" applyFont="1" applyFill="1" applyBorder="1" applyAlignment="1">
      <alignment horizontal="center" readingOrder="2"/>
    </xf>
    <xf numFmtId="165" fontId="49" fillId="0" borderId="1" xfId="1" applyNumberFormat="1" applyFont="1" applyFill="1" applyBorder="1" applyAlignment="1">
      <alignment horizontal="center" readingOrder="1"/>
    </xf>
    <xf numFmtId="165" fontId="16" fillId="0" borderId="43" xfId="1" applyNumberFormat="1" applyFill="1" applyBorder="1" applyAlignment="1">
      <alignment horizontal="center" wrapText="1"/>
    </xf>
    <xf numFmtId="0" fontId="16" fillId="15" borderId="1" xfId="1" applyFill="1" applyBorder="1" applyAlignment="1">
      <alignment horizontal="right" wrapText="1" readingOrder="2"/>
    </xf>
    <xf numFmtId="0" fontId="44" fillId="0" borderId="1" xfId="1" applyFont="1" applyFill="1" applyBorder="1" applyAlignment="1">
      <alignment horizontal="center" wrapText="1" readingOrder="2"/>
    </xf>
    <xf numFmtId="165" fontId="44" fillId="0" borderId="1" xfId="1" applyNumberFormat="1" applyFont="1" applyFill="1" applyBorder="1" applyAlignment="1">
      <alignment horizontal="center" wrapText="1" readingOrder="1"/>
    </xf>
    <xf numFmtId="165" fontId="48" fillId="0" borderId="1" xfId="1" applyNumberFormat="1" applyFont="1" applyFill="1" applyBorder="1" applyAlignment="1">
      <alignment horizontal="right" wrapText="1"/>
    </xf>
    <xf numFmtId="0" fontId="24" fillId="0" borderId="1" xfId="1" applyFont="1" applyBorder="1" applyAlignment="1">
      <alignment horizontal="right" wrapText="1"/>
    </xf>
    <xf numFmtId="165" fontId="50" fillId="7" borderId="1" xfId="1" applyNumberFormat="1" applyFont="1" applyFill="1" applyBorder="1" applyAlignment="1">
      <alignment horizontal="right" wrapText="1" readingOrder="2"/>
    </xf>
    <xf numFmtId="0" fontId="44" fillId="0" borderId="0" xfId="1" applyFont="1" applyFill="1" applyBorder="1" applyAlignment="1">
      <alignment horizontal="right"/>
    </xf>
    <xf numFmtId="0" fontId="44" fillId="0" borderId="0" xfId="1" applyFont="1" applyFill="1" applyAlignment="1">
      <alignment horizontal="right"/>
    </xf>
    <xf numFmtId="0" fontId="24" fillId="0" borderId="44" xfId="1" applyFont="1" applyBorder="1" applyAlignment="1">
      <alignment horizontal="right" wrapText="1"/>
    </xf>
    <xf numFmtId="165" fontId="48" fillId="0" borderId="1" xfId="1" applyNumberFormat="1" applyFont="1" applyFill="1" applyBorder="1" applyAlignment="1">
      <alignment horizontal="right" wrapText="1" readingOrder="2"/>
    </xf>
    <xf numFmtId="0" fontId="45" fillId="15" borderId="1" xfId="1" applyFont="1" applyFill="1" applyBorder="1" applyAlignment="1">
      <alignment wrapText="1"/>
    </xf>
    <xf numFmtId="0" fontId="44" fillId="15" borderId="1" xfId="1" applyFont="1" applyFill="1" applyBorder="1" applyAlignment="1">
      <alignment horizontal="center"/>
    </xf>
    <xf numFmtId="0" fontId="44" fillId="0" borderId="1" xfId="1" applyFont="1" applyFill="1" applyBorder="1" applyAlignment="1">
      <alignment horizontal="center"/>
    </xf>
    <xf numFmtId="0" fontId="48" fillId="0" borderId="1" xfId="1" applyFont="1" applyFill="1" applyBorder="1" applyAlignment="1">
      <alignment horizontal="right" wrapText="1"/>
    </xf>
    <xf numFmtId="0" fontId="51" fillId="0" borderId="43" xfId="1" applyFont="1" applyFill="1" applyBorder="1" applyAlignment="1">
      <alignment horizontal="right" wrapText="1"/>
    </xf>
    <xf numFmtId="0" fontId="44" fillId="0" borderId="1" xfId="1" applyFont="1" applyFill="1" applyBorder="1" applyAlignment="1">
      <alignment horizontal="center" readingOrder="2"/>
    </xf>
    <xf numFmtId="0" fontId="48" fillId="0" borderId="1" xfId="1" applyFont="1" applyFill="1" applyBorder="1" applyAlignment="1">
      <alignment horizontal="right" wrapText="1" readingOrder="2"/>
    </xf>
    <xf numFmtId="0" fontId="44" fillId="0" borderId="45" xfId="1" applyFont="1" applyFill="1" applyBorder="1" applyAlignment="1">
      <alignment horizontal="center" readingOrder="2"/>
    </xf>
    <xf numFmtId="165" fontId="44" fillId="0" borderId="45" xfId="1" applyNumberFormat="1" applyFont="1" applyFill="1" applyBorder="1" applyAlignment="1">
      <alignment horizontal="center" readingOrder="1"/>
    </xf>
    <xf numFmtId="165" fontId="16" fillId="0" borderId="45" xfId="1" applyNumberFormat="1" applyFill="1" applyBorder="1" applyAlignment="1">
      <alignment horizontal="center" wrapText="1"/>
    </xf>
    <xf numFmtId="0" fontId="44" fillId="0" borderId="43" xfId="1" applyFont="1" applyFill="1" applyBorder="1" applyAlignment="1">
      <alignment horizontal="center" readingOrder="2"/>
    </xf>
    <xf numFmtId="165" fontId="16" fillId="0" borderId="1" xfId="1" applyNumberFormat="1" applyFill="1" applyBorder="1" applyAlignment="1">
      <alignment horizontal="center" wrapText="1"/>
    </xf>
    <xf numFmtId="0" fontId="45" fillId="15" borderId="46" xfId="1" applyFont="1" applyFill="1" applyBorder="1" applyAlignment="1">
      <alignment horizontal="right" wrapText="1"/>
    </xf>
    <xf numFmtId="165" fontId="45" fillId="15" borderId="46" xfId="1" applyNumberFormat="1" applyFont="1" applyFill="1" applyBorder="1" applyAlignment="1">
      <alignment horizontal="right" wrapText="1" readingOrder="1"/>
    </xf>
    <xf numFmtId="0" fontId="45" fillId="15" borderId="46" xfId="1" applyFont="1" applyFill="1" applyBorder="1" applyAlignment="1">
      <alignment horizontal="right" wrapText="1" readingOrder="2"/>
    </xf>
    <xf numFmtId="0" fontId="24" fillId="0" borderId="0" xfId="1" applyFont="1" applyFill="1" applyBorder="1" applyAlignment="1">
      <alignment horizontal="right"/>
    </xf>
    <xf numFmtId="0" fontId="24" fillId="0" borderId="0" xfId="1" applyFont="1" applyFill="1" applyAlignment="1">
      <alignment horizontal="right"/>
    </xf>
    <xf numFmtId="0" fontId="17" fillId="2" borderId="1" xfId="1" applyNumberFormat="1" applyFont="1" applyFill="1" applyBorder="1" applyAlignment="1">
      <alignment horizontal="right" readingOrder="2"/>
    </xf>
    <xf numFmtId="0" fontId="49" fillId="2" borderId="1" xfId="1" applyNumberFormat="1" applyFont="1" applyFill="1" applyBorder="1" applyAlignment="1">
      <alignment horizontal="center" readingOrder="2"/>
    </xf>
    <xf numFmtId="0" fontId="51" fillId="0" borderId="1" xfId="1" applyNumberFormat="1" applyFont="1" applyFill="1" applyBorder="1" applyAlignment="1">
      <alignment horizontal="right" readingOrder="2"/>
    </xf>
    <xf numFmtId="0" fontId="49" fillId="0" borderId="43" xfId="1" applyNumberFormat="1" applyFont="1" applyFill="1" applyBorder="1" applyAlignment="1">
      <alignment horizontal="center" readingOrder="2"/>
    </xf>
    <xf numFmtId="0" fontId="24" fillId="0" borderId="1" xfId="1" applyNumberFormat="1" applyFont="1" applyFill="1" applyBorder="1" applyAlignment="1">
      <alignment horizontal="right" readingOrder="2"/>
    </xf>
    <xf numFmtId="0" fontId="16" fillId="0" borderId="1" xfId="1" applyBorder="1"/>
    <xf numFmtId="0" fontId="16" fillId="0" borderId="1" xfId="1" applyBorder="1" applyAlignment="1">
      <alignment horizontal="center"/>
    </xf>
    <xf numFmtId="165" fontId="16" fillId="0" borderId="1" xfId="1" applyNumberFormat="1" applyBorder="1" applyAlignment="1">
      <alignment horizontal="center" readingOrder="1"/>
    </xf>
    <xf numFmtId="0" fontId="48" fillId="0" borderId="1" xfId="1" applyFont="1" applyBorder="1" applyAlignment="1">
      <alignment wrapText="1"/>
    </xf>
    <xf numFmtId="0" fontId="51" fillId="0" borderId="1" xfId="1" applyFont="1" applyBorder="1"/>
    <xf numFmtId="0" fontId="24" fillId="0" borderId="1" xfId="1" applyFont="1" applyFill="1" applyBorder="1"/>
    <xf numFmtId="0" fontId="16" fillId="0" borderId="1" xfId="1" applyFill="1" applyBorder="1"/>
    <xf numFmtId="0" fontId="16" fillId="0" borderId="1" xfId="1" applyFill="1" applyBorder="1" applyAlignment="1">
      <alignment horizontal="center"/>
    </xf>
    <xf numFmtId="165" fontId="16" fillId="0" borderId="1" xfId="1" applyNumberFormat="1" applyFill="1" applyBorder="1" applyAlignment="1">
      <alignment horizontal="center" readingOrder="1"/>
    </xf>
    <xf numFmtId="0" fontId="48" fillId="0" borderId="1" xfId="1" applyFont="1" applyFill="1" applyBorder="1" applyAlignment="1">
      <alignment wrapText="1"/>
    </xf>
    <xf numFmtId="0" fontId="24" fillId="0" borderId="1" xfId="1" applyFont="1" applyFill="1" applyBorder="1" applyAlignment="1">
      <alignment horizontal="right" readingOrder="2"/>
    </xf>
    <xf numFmtId="2" fontId="24" fillId="0" borderId="1" xfId="1" applyNumberFormat="1" applyFont="1" applyFill="1" applyBorder="1" applyAlignment="1">
      <alignment horizontal="right" wrapText="1"/>
    </xf>
    <xf numFmtId="165" fontId="44" fillId="15" borderId="0" xfId="1" applyNumberFormat="1" applyFont="1" applyFill="1" applyAlignment="1">
      <alignment horizontal="right" readingOrder="1"/>
    </xf>
    <xf numFmtId="0" fontId="24" fillId="0" borderId="1" xfId="1" applyFont="1" applyBorder="1" applyAlignment="1">
      <alignment horizontal="center" wrapText="1"/>
    </xf>
    <xf numFmtId="165" fontId="24" fillId="0" borderId="1" xfId="1" applyNumberFormat="1" applyFont="1" applyBorder="1" applyAlignment="1">
      <alignment horizontal="center" wrapText="1" readingOrder="1"/>
    </xf>
    <xf numFmtId="0" fontId="48" fillId="0" borderId="1" xfId="1" applyFont="1" applyBorder="1" applyAlignment="1">
      <alignment horizontal="right" wrapText="1"/>
    </xf>
    <xf numFmtId="0" fontId="24" fillId="0" borderId="43" xfId="1" applyFont="1" applyBorder="1" applyAlignment="1">
      <alignment horizontal="right" wrapText="1"/>
    </xf>
    <xf numFmtId="0" fontId="45" fillId="15" borderId="43" xfId="1" applyFont="1" applyFill="1" applyBorder="1" applyAlignment="1">
      <alignment horizontal="right"/>
    </xf>
    <xf numFmtId="0" fontId="45" fillId="15" borderId="1" xfId="1" applyFont="1" applyFill="1" applyBorder="1" applyAlignment="1">
      <alignment horizontal="center" readingOrder="1"/>
    </xf>
    <xf numFmtId="165" fontId="45" fillId="15" borderId="1" xfId="1" applyNumberFormat="1" applyFont="1" applyFill="1" applyBorder="1" applyAlignment="1">
      <alignment horizontal="center" readingOrder="1"/>
    </xf>
    <xf numFmtId="0" fontId="45" fillId="15" borderId="1" xfId="1" applyFont="1" applyFill="1" applyBorder="1" applyAlignment="1">
      <alignment horizontal="right"/>
    </xf>
    <xf numFmtId="0" fontId="24" fillId="7" borderId="1" xfId="1" applyFont="1" applyFill="1" applyBorder="1"/>
    <xf numFmtId="0" fontId="44" fillId="7" borderId="1" xfId="1" applyFont="1" applyFill="1" applyBorder="1" applyAlignment="1">
      <alignment horizontal="center" wrapText="1" readingOrder="2"/>
    </xf>
    <xf numFmtId="165" fontId="44" fillId="7" borderId="1" xfId="1" applyNumberFormat="1" applyFont="1" applyFill="1" applyBorder="1" applyAlignment="1">
      <alignment horizontal="center" wrapText="1" readingOrder="1"/>
    </xf>
    <xf numFmtId="0" fontId="48" fillId="7" borderId="1" xfId="1" applyFont="1" applyFill="1" applyBorder="1" applyAlignment="1">
      <alignment wrapText="1"/>
    </xf>
    <xf numFmtId="0" fontId="52" fillId="0" borderId="0" xfId="1" applyFont="1" applyFill="1" applyBorder="1" applyAlignment="1">
      <alignment horizontal="right"/>
    </xf>
    <xf numFmtId="3" fontId="44" fillId="0" borderId="0" xfId="1" applyNumberFormat="1" applyFont="1" applyFill="1" applyBorder="1" applyAlignment="1">
      <alignment horizontal="right" wrapText="1"/>
    </xf>
    <xf numFmtId="9" fontId="44" fillId="0" borderId="0" xfId="1" applyNumberFormat="1" applyFont="1" applyFill="1" applyBorder="1" applyAlignment="1">
      <alignment horizontal="right" wrapText="1"/>
    </xf>
    <xf numFmtId="0" fontId="45" fillId="0" borderId="0" xfId="1" applyFont="1" applyFill="1" applyBorder="1"/>
    <xf numFmtId="0" fontId="24" fillId="7" borderId="2" xfId="1" applyFont="1" applyFill="1" applyBorder="1"/>
    <xf numFmtId="0" fontId="44" fillId="7" borderId="2" xfId="1" applyFont="1" applyFill="1" applyBorder="1" applyAlignment="1">
      <alignment horizontal="center" wrapText="1" readingOrder="2"/>
    </xf>
    <xf numFmtId="165" fontId="44" fillId="7" borderId="2" xfId="1" applyNumberFormat="1" applyFont="1" applyFill="1" applyBorder="1" applyAlignment="1">
      <alignment horizontal="center" wrapText="1" readingOrder="1"/>
    </xf>
    <xf numFmtId="0" fontId="48" fillId="7" borderId="2" xfId="1" applyFont="1" applyFill="1" applyBorder="1" applyAlignment="1">
      <alignment wrapText="1"/>
    </xf>
    <xf numFmtId="0" fontId="16" fillId="0" borderId="1" xfId="1" applyFont="1" applyBorder="1"/>
    <xf numFmtId="0" fontId="16" fillId="0" borderId="1" xfId="1" applyFont="1" applyFill="1" applyBorder="1" applyAlignment="1">
      <alignment wrapText="1"/>
    </xf>
    <xf numFmtId="0" fontId="52" fillId="0" borderId="0" xfId="1" applyFont="1" applyFill="1" applyAlignment="1">
      <alignment horizontal="right"/>
    </xf>
    <xf numFmtId="0" fontId="16" fillId="0" borderId="1" xfId="1" applyFont="1" applyFill="1" applyBorder="1"/>
    <xf numFmtId="0" fontId="41" fillId="0" borderId="47" xfId="1" applyFont="1" applyBorder="1" applyAlignment="1">
      <alignment wrapText="1"/>
    </xf>
    <xf numFmtId="43" fontId="45" fillId="0" borderId="0" xfId="2" applyFont="1" applyFill="1" applyBorder="1" applyAlignment="1">
      <alignment horizontal="center" wrapText="1"/>
    </xf>
    <xf numFmtId="165" fontId="45" fillId="0" borderId="0" xfId="2" applyNumberFormat="1" applyFont="1" applyFill="1" applyBorder="1" applyAlignment="1">
      <alignment horizontal="center" wrapText="1" readingOrder="1"/>
    </xf>
    <xf numFmtId="167" fontId="45" fillId="0" borderId="48" xfId="2" applyNumberFormat="1" applyFont="1" applyFill="1" applyBorder="1" applyAlignment="1">
      <alignment horizontal="right" wrapText="1"/>
    </xf>
    <xf numFmtId="168" fontId="24" fillId="0" borderId="0" xfId="1" applyNumberFormat="1" applyFont="1" applyFill="1" applyBorder="1" applyAlignment="1">
      <alignment horizontal="right" wrapText="1"/>
    </xf>
    <xf numFmtId="0" fontId="52" fillId="0" borderId="0" xfId="1" applyFont="1" applyBorder="1" applyAlignment="1">
      <alignment horizontal="right"/>
    </xf>
    <xf numFmtId="0" fontId="52" fillId="0" borderId="0" xfId="1" applyFont="1" applyBorder="1" applyAlignment="1">
      <alignment horizontal="center"/>
    </xf>
    <xf numFmtId="165" fontId="52" fillId="0" borderId="0" xfId="1" applyNumberFormat="1" applyFont="1" applyBorder="1" applyAlignment="1">
      <alignment horizontal="center" readingOrder="1"/>
    </xf>
    <xf numFmtId="0" fontId="52" fillId="0" borderId="0" xfId="1" applyFont="1" applyBorder="1" applyAlignment="1">
      <alignment horizontal="center" readingOrder="1"/>
    </xf>
    <xf numFmtId="0" fontId="16" fillId="0" borderId="48" xfId="1" applyBorder="1" applyAlignment="1">
      <alignment horizontal="right"/>
    </xf>
    <xf numFmtId="0" fontId="24" fillId="0" borderId="47" xfId="1" applyFont="1" applyBorder="1" applyAlignment="1">
      <alignment horizontal="right"/>
    </xf>
    <xf numFmtId="0" fontId="16" fillId="0" borderId="0" xfId="1" applyBorder="1" applyAlignment="1">
      <alignment horizontal="center" readingOrder="1"/>
    </xf>
    <xf numFmtId="165" fontId="16" fillId="0" borderId="0" xfId="1" applyNumberFormat="1" applyBorder="1" applyAlignment="1">
      <alignment horizontal="center" readingOrder="1"/>
    </xf>
    <xf numFmtId="165" fontId="52" fillId="0" borderId="48" xfId="1" applyNumberFormat="1" applyFont="1" applyBorder="1" applyAlignment="1">
      <alignment horizontal="center" readingOrder="1"/>
    </xf>
    <xf numFmtId="0" fontId="24" fillId="0" borderId="46" xfId="1" applyFont="1" applyBorder="1" applyAlignment="1">
      <alignment horizontal="right"/>
    </xf>
    <xf numFmtId="0" fontId="16" fillId="0" borderId="49" xfId="1" applyBorder="1" applyAlignment="1">
      <alignment horizontal="center" readingOrder="1"/>
    </xf>
    <xf numFmtId="165" fontId="16" fillId="0" borderId="49" xfId="1" applyNumberFormat="1" applyBorder="1" applyAlignment="1">
      <alignment horizontal="center" readingOrder="1"/>
    </xf>
    <xf numFmtId="165" fontId="52" fillId="0" borderId="50" xfId="1" applyNumberFormat="1" applyFont="1" applyBorder="1" applyAlignment="1">
      <alignment horizontal="center" readingOrder="1"/>
    </xf>
    <xf numFmtId="0" fontId="24" fillId="0" borderId="0" xfId="1" applyFont="1" applyAlignment="1">
      <alignment horizontal="right"/>
    </xf>
    <xf numFmtId="0" fontId="15" fillId="0" borderId="0" xfId="1" applyFont="1" applyFill="1" applyBorder="1"/>
    <xf numFmtId="43" fontId="45" fillId="0" borderId="0" xfId="2" applyFont="1" applyFill="1" applyBorder="1"/>
    <xf numFmtId="43" fontId="45" fillId="0" borderId="0" xfId="2" applyFont="1" applyFill="1"/>
    <xf numFmtId="3" fontId="45" fillId="0" borderId="0" xfId="2" applyNumberFormat="1" applyFont="1" applyFill="1" applyBorder="1" applyAlignment="1">
      <alignment horizontal="right" wrapText="1"/>
    </xf>
    <xf numFmtId="169" fontId="45" fillId="0" borderId="0" xfId="3" applyNumberFormat="1" applyFont="1" applyFill="1" applyBorder="1"/>
    <xf numFmtId="167" fontId="45" fillId="0" borderId="0" xfId="2" applyNumberFormat="1" applyFont="1" applyFill="1" applyBorder="1" applyAlignment="1">
      <alignment horizontal="right" wrapText="1"/>
    </xf>
    <xf numFmtId="3" fontId="16" fillId="0" borderId="0" xfId="1" applyNumberFormat="1" applyFill="1" applyBorder="1" applyAlignment="1">
      <alignment horizontal="right"/>
    </xf>
    <xf numFmtId="0" fontId="16" fillId="0" borderId="0" xfId="1" applyFill="1" applyBorder="1" applyAlignment="1">
      <alignment horizontal="right"/>
    </xf>
    <xf numFmtId="3" fontId="16" fillId="0" borderId="0" xfId="1" applyNumberFormat="1" applyFill="1" applyAlignment="1">
      <alignment horizontal="right"/>
    </xf>
    <xf numFmtId="165" fontId="44" fillId="0" borderId="0" xfId="1" applyNumberFormat="1" applyFont="1" applyFill="1" applyBorder="1" applyAlignment="1">
      <alignment horizontal="right" wrapText="1" readingOrder="1"/>
    </xf>
    <xf numFmtId="165" fontId="16" fillId="0" borderId="0" xfId="1" applyNumberFormat="1" applyFill="1" applyBorder="1" applyAlignment="1">
      <alignment horizontal="right" readingOrder="1"/>
    </xf>
    <xf numFmtId="44" fontId="71" fillId="0" borderId="0" xfId="45" applyFont="1"/>
    <xf numFmtId="0" fontId="71" fillId="0" borderId="0" xfId="0" applyFont="1"/>
    <xf numFmtId="4" fontId="25" fillId="0" borderId="0" xfId="1" applyNumberFormat="1" applyFont="1"/>
    <xf numFmtId="9" fontId="25" fillId="0" borderId="0" xfId="46" applyFont="1"/>
    <xf numFmtId="9" fontId="25" fillId="0" borderId="0" xfId="1" applyNumberFormat="1" applyFont="1"/>
    <xf numFmtId="170" fontId="25" fillId="0" borderId="0" xfId="1" applyNumberFormat="1" applyFont="1"/>
    <xf numFmtId="4" fontId="0" fillId="0" borderId="0" xfId="0" applyNumberFormat="1"/>
    <xf numFmtId="4" fontId="20" fillId="0" borderId="0" xfId="0" applyNumberFormat="1" applyFont="1"/>
    <xf numFmtId="4" fontId="73" fillId="10" borderId="80" xfId="0" applyNumberFormat="1" applyFont="1" applyFill="1" applyBorder="1" applyAlignment="1">
      <alignment horizontal="right"/>
    </xf>
    <xf numFmtId="4" fontId="73" fillId="10" borderId="81" xfId="0" applyNumberFormat="1" applyFont="1" applyFill="1" applyBorder="1" applyAlignment="1">
      <alignment horizontal="right"/>
    </xf>
    <xf numFmtId="0" fontId="73" fillId="10" borderId="81" xfId="0" applyNumberFormat="1" applyFont="1" applyFill="1" applyBorder="1" applyAlignment="1"/>
    <xf numFmtId="4" fontId="73" fillId="10" borderId="81" xfId="0" applyNumberFormat="1" applyFont="1" applyFill="1" applyBorder="1" applyAlignment="1"/>
    <xf numFmtId="4" fontId="73" fillId="10" borderId="82" xfId="0" applyNumberFormat="1" applyFont="1" applyFill="1" applyBorder="1"/>
    <xf numFmtId="4" fontId="74" fillId="8" borderId="83" xfId="0" applyNumberFormat="1" applyFont="1" applyFill="1" applyBorder="1" applyAlignment="1">
      <alignment horizontal="right"/>
    </xf>
    <xf numFmtId="4" fontId="75" fillId="0" borderId="1" xfId="0" applyNumberFormat="1" applyFont="1" applyBorder="1"/>
    <xf numFmtId="0" fontId="75" fillId="0" borderId="1" xfId="0" applyNumberFormat="1" applyFont="1" applyBorder="1"/>
    <xf numFmtId="4" fontId="25" fillId="0" borderId="84" xfId="0" applyNumberFormat="1" applyFont="1" applyBorder="1"/>
    <xf numFmtId="4" fontId="16" fillId="0" borderId="0" xfId="0" applyNumberFormat="1" applyFont="1"/>
    <xf numFmtId="4" fontId="75" fillId="0" borderId="83" xfId="0" applyNumberFormat="1" applyFont="1" applyFill="1" applyBorder="1" applyAlignment="1">
      <alignment horizontal="right" wrapText="1"/>
    </xf>
    <xf numFmtId="4" fontId="75" fillId="0" borderId="1" xfId="0" applyNumberFormat="1" applyFont="1" applyFill="1" applyBorder="1" applyAlignment="1">
      <alignment wrapText="1"/>
    </xf>
    <xf numFmtId="4" fontId="75" fillId="0" borderId="1" xfId="0" applyNumberFormat="1" applyFont="1" applyFill="1" applyBorder="1" applyAlignment="1"/>
    <xf numFmtId="4" fontId="75" fillId="0" borderId="84" xfId="0" applyNumberFormat="1" applyFont="1" applyFill="1" applyBorder="1" applyAlignment="1">
      <alignment horizontal="right" wrapText="1"/>
    </xf>
    <xf numFmtId="0" fontId="75" fillId="0" borderId="83" xfId="0" applyFont="1" applyFill="1" applyBorder="1" applyAlignment="1">
      <alignment horizontal="right"/>
    </xf>
    <xf numFmtId="0" fontId="75" fillId="0" borderId="84" xfId="0" applyFont="1" applyFill="1" applyBorder="1" applyAlignment="1">
      <alignment horizontal="right" wrapText="1"/>
    </xf>
    <xf numFmtId="0" fontId="25" fillId="0" borderId="0" xfId="0" applyFont="1"/>
    <xf numFmtId="4" fontId="76" fillId="0" borderId="83" xfId="0" applyNumberFormat="1" applyFont="1" applyFill="1" applyBorder="1" applyAlignment="1">
      <alignment horizontal="right"/>
    </xf>
    <xf numFmtId="0" fontId="75" fillId="0" borderId="1" xfId="0" applyNumberFormat="1" applyFont="1" applyFill="1" applyBorder="1"/>
    <xf numFmtId="4" fontId="75" fillId="0" borderId="1" xfId="0" applyNumberFormat="1" applyFont="1" applyFill="1" applyBorder="1"/>
    <xf numFmtId="0" fontId="25" fillId="0" borderId="0" xfId="0" applyFont="1" applyFill="1"/>
    <xf numFmtId="4" fontId="25" fillId="0" borderId="0" xfId="0" applyNumberFormat="1" applyFont="1" applyFill="1"/>
    <xf numFmtId="0" fontId="76" fillId="0" borderId="83" xfId="0" applyFont="1" applyFill="1" applyBorder="1" applyAlignment="1">
      <alignment horizontal="right"/>
    </xf>
    <xf numFmtId="4" fontId="77" fillId="10" borderId="85" xfId="0" applyNumberFormat="1" applyFont="1" applyFill="1" applyBorder="1"/>
    <xf numFmtId="4" fontId="77" fillId="10" borderId="86" xfId="0" applyNumberFormat="1" applyFont="1" applyFill="1" applyBorder="1"/>
    <xf numFmtId="0" fontId="77" fillId="10" borderId="86" xfId="0" applyNumberFormat="1" applyFont="1" applyFill="1" applyBorder="1"/>
    <xf numFmtId="4" fontId="77" fillId="10" borderId="87" xfId="0" applyNumberFormat="1" applyFont="1" applyFill="1" applyBorder="1" applyAlignment="1">
      <alignment wrapText="1"/>
    </xf>
    <xf numFmtId="4" fontId="77" fillId="10" borderId="87" xfId="0" applyNumberFormat="1" applyFont="1" applyFill="1" applyBorder="1"/>
    <xf numFmtId="4" fontId="77" fillId="10" borderId="88" xfId="0" applyNumberFormat="1" applyFont="1" applyFill="1" applyBorder="1" applyAlignment="1">
      <alignment readingOrder="2"/>
    </xf>
    <xf numFmtId="4" fontId="77" fillId="10" borderId="89" xfId="0" applyNumberFormat="1" applyFont="1" applyFill="1" applyBorder="1"/>
    <xf numFmtId="0" fontId="77" fillId="10" borderId="89" xfId="0" applyNumberFormat="1" applyFont="1" applyFill="1" applyBorder="1"/>
    <xf numFmtId="4" fontId="77" fillId="10" borderId="90" xfId="0" applyNumberFormat="1" applyFont="1" applyFill="1" applyBorder="1"/>
    <xf numFmtId="0" fontId="0" fillId="0" borderId="0" xfId="0" applyNumberFormat="1"/>
    <xf numFmtId="4" fontId="33" fillId="0" borderId="0" xfId="0" applyNumberFormat="1" applyFont="1"/>
    <xf numFmtId="0" fontId="33" fillId="0" borderId="0" xfId="0" applyNumberFormat="1" applyFont="1"/>
    <xf numFmtId="0" fontId="78" fillId="0" borderId="0" xfId="0" applyFont="1" applyAlignment="1">
      <alignment horizontal="center" vertical="center" readingOrder="2"/>
    </xf>
    <xf numFmtId="0" fontId="1" fillId="0" borderId="0" xfId="0" applyFont="1" applyFill="1" applyBorder="1" applyAlignment="1">
      <alignment horizontal="right" vertical="center" readingOrder="2"/>
    </xf>
    <xf numFmtId="0" fontId="78" fillId="0" borderId="0" xfId="0" applyFont="1" applyFill="1" applyBorder="1" applyAlignment="1">
      <alignment horizontal="center" vertical="center" readingOrder="2"/>
    </xf>
    <xf numFmtId="1" fontId="79" fillId="0" borderId="0" xfId="0" applyNumberFormat="1" applyFont="1" applyFill="1" applyBorder="1" applyAlignment="1">
      <alignment horizontal="center" vertical="center" readingOrder="2"/>
    </xf>
    <xf numFmtId="164" fontId="79" fillId="0" borderId="0" xfId="0" applyNumberFormat="1" applyFont="1" applyFill="1" applyBorder="1" applyAlignment="1">
      <alignment horizontal="center" vertical="center" readingOrder="2"/>
    </xf>
    <xf numFmtId="1" fontId="80" fillId="0" borderId="0" xfId="0" applyNumberFormat="1" applyFont="1" applyAlignment="1">
      <alignment horizontal="right" vertical="center" wrapText="1" readingOrder="2"/>
    </xf>
    <xf numFmtId="0" fontId="0" fillId="0" borderId="0" xfId="0" applyAlignment="1">
      <alignment vertical="center" readingOrder="2"/>
    </xf>
    <xf numFmtId="0" fontId="80" fillId="0" borderId="0" xfId="0" applyFont="1" applyAlignment="1">
      <alignment horizontal="right" vertical="center" wrapText="1" readingOrder="2"/>
    </xf>
    <xf numFmtId="0" fontId="80" fillId="0" borderId="0" xfId="0" applyFont="1" applyAlignment="1">
      <alignment horizontal="center" vertical="center" readingOrder="2"/>
    </xf>
    <xf numFmtId="1" fontId="78" fillId="0" borderId="0" xfId="0" applyNumberFormat="1" applyFont="1" applyAlignment="1">
      <alignment horizontal="center" vertical="center" readingOrder="2"/>
    </xf>
    <xf numFmtId="0" fontId="2" fillId="0" borderId="1" xfId="0" applyFont="1" applyFill="1" applyBorder="1" applyAlignment="1">
      <alignment horizontal="center" vertical="center" wrapText="1" readingOrder="2"/>
    </xf>
    <xf numFmtId="1" fontId="2" fillId="0" borderId="1" xfId="0" applyNumberFormat="1" applyFont="1" applyFill="1" applyBorder="1" applyAlignment="1">
      <alignment horizontal="center" vertical="center" wrapText="1" readingOrder="2"/>
    </xf>
    <xf numFmtId="0" fontId="81" fillId="0" borderId="0" xfId="0" applyFont="1" applyAlignment="1">
      <alignment vertical="center" readingOrder="2"/>
    </xf>
    <xf numFmtId="0" fontId="3" fillId="2" borderId="1" xfId="0" applyFont="1" applyFill="1" applyBorder="1" applyAlignment="1">
      <alignment horizontal="center" vertical="center" readingOrder="2"/>
    </xf>
    <xf numFmtId="0" fontId="3" fillId="2" borderId="1" xfId="0" applyFont="1" applyFill="1" applyBorder="1" applyAlignment="1">
      <alignment horizontal="right" vertical="center" wrapText="1" readingOrder="2"/>
    </xf>
    <xf numFmtId="3" fontId="4" fillId="2" borderId="1" xfId="0" applyNumberFormat="1" applyFont="1" applyFill="1" applyBorder="1" applyAlignment="1">
      <alignment horizontal="center" vertical="center" wrapText="1" readingOrder="2"/>
    </xf>
    <xf numFmtId="165" fontId="4" fillId="2" borderId="1" xfId="0" applyNumberFormat="1"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4" fillId="0" borderId="1" xfId="0" applyFont="1" applyFill="1" applyBorder="1" applyAlignment="1">
      <alignment horizontal="right" vertical="center" wrapText="1" readingOrder="2"/>
    </xf>
    <xf numFmtId="1" fontId="4" fillId="0" borderId="1" xfId="0" applyNumberFormat="1" applyFont="1" applyFill="1" applyBorder="1" applyAlignment="1">
      <alignment horizontal="center" vertical="center" wrapText="1" readingOrder="2"/>
    </xf>
    <xf numFmtId="165" fontId="4" fillId="0" borderId="1" xfId="0" applyNumberFormat="1" applyFont="1" applyFill="1" applyBorder="1" applyAlignment="1">
      <alignment horizontal="center" vertical="center" wrapText="1" readingOrder="2"/>
    </xf>
    <xf numFmtId="0" fontId="4" fillId="0" borderId="1"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1" fontId="4" fillId="2" borderId="1" xfId="0" applyNumberFormat="1" applyFont="1" applyFill="1" applyBorder="1" applyAlignment="1">
      <alignment horizontal="center" vertical="center" wrapText="1" readingOrder="2"/>
    </xf>
    <xf numFmtId="1" fontId="4" fillId="2" borderId="1" xfId="0" applyNumberFormat="1" applyFont="1" applyFill="1" applyBorder="1" applyAlignment="1">
      <alignment horizontal="right" vertical="center" wrapText="1" readingOrder="2"/>
    </xf>
    <xf numFmtId="0" fontId="3" fillId="0" borderId="1" xfId="0" applyFont="1" applyFill="1" applyBorder="1" applyAlignment="1">
      <alignment horizontal="center" vertical="center" wrapText="1" readingOrder="2"/>
    </xf>
    <xf numFmtId="3" fontId="4" fillId="0" borderId="1" xfId="0" applyNumberFormat="1" applyFont="1" applyFill="1" applyBorder="1" applyAlignment="1">
      <alignment horizontal="center" vertical="center" wrapText="1" readingOrder="2"/>
    </xf>
    <xf numFmtId="1" fontId="4" fillId="0" borderId="1" xfId="0" applyNumberFormat="1" applyFont="1" applyFill="1" applyBorder="1" applyAlignment="1">
      <alignment horizontal="right" vertical="center" wrapText="1" readingOrder="2"/>
    </xf>
    <xf numFmtId="0" fontId="3" fillId="0" borderId="4" xfId="0" applyFont="1" applyFill="1" applyBorder="1" applyAlignment="1">
      <alignment horizontal="center" vertical="center" wrapText="1" readingOrder="2"/>
    </xf>
    <xf numFmtId="0" fontId="4" fillId="0" borderId="5" xfId="0" applyFont="1" applyFill="1" applyBorder="1" applyAlignment="1">
      <alignment horizontal="right" vertical="center" wrapText="1" readingOrder="2"/>
    </xf>
    <xf numFmtId="0" fontId="4" fillId="2" borderId="2" xfId="0" applyFont="1" applyFill="1" applyBorder="1" applyAlignment="1">
      <alignment horizontal="center" vertical="center" wrapText="1" readingOrder="2"/>
    </xf>
    <xf numFmtId="0" fontId="3" fillId="2" borderId="2" xfId="0" applyFont="1" applyFill="1" applyBorder="1" applyAlignment="1">
      <alignment horizontal="right" vertical="center" wrapText="1" readingOrder="2"/>
    </xf>
    <xf numFmtId="1" fontId="4" fillId="2" borderId="2" xfId="0" applyNumberFormat="1" applyFont="1" applyFill="1" applyBorder="1" applyAlignment="1">
      <alignment horizontal="center" vertical="center" wrapText="1" readingOrder="2"/>
    </xf>
    <xf numFmtId="165" fontId="4" fillId="2" borderId="2" xfId="0" applyNumberFormat="1" applyFont="1" applyFill="1" applyBorder="1" applyAlignment="1">
      <alignment horizontal="center" vertical="center" wrapText="1" readingOrder="2"/>
    </xf>
    <xf numFmtId="1" fontId="4" fillId="2" borderId="2" xfId="0" applyNumberFormat="1" applyFont="1" applyFill="1" applyBorder="1" applyAlignment="1">
      <alignment horizontal="right" vertical="center" wrapText="1" readingOrder="2"/>
    </xf>
    <xf numFmtId="0" fontId="4" fillId="0" borderId="8" xfId="0" applyFont="1" applyFill="1" applyBorder="1" applyAlignment="1">
      <alignment horizontal="right" vertical="center" wrapText="1" readingOrder="2"/>
    </xf>
    <xf numFmtId="3" fontId="4" fillId="0" borderId="8" xfId="0" applyNumberFormat="1" applyFont="1" applyFill="1" applyBorder="1" applyAlignment="1">
      <alignment horizontal="center" vertical="center" wrapText="1" readingOrder="2"/>
    </xf>
    <xf numFmtId="165" fontId="4" fillId="0" borderId="8" xfId="0" applyNumberFormat="1" applyFont="1" applyFill="1" applyBorder="1" applyAlignment="1">
      <alignment horizontal="center" vertical="center" readingOrder="2"/>
    </xf>
    <xf numFmtId="165" fontId="4" fillId="0" borderId="8" xfId="0" applyNumberFormat="1" applyFont="1" applyFill="1" applyBorder="1" applyAlignment="1">
      <alignment horizontal="center" vertical="center" wrapText="1" readingOrder="2"/>
    </xf>
    <xf numFmtId="1" fontId="4" fillId="0" borderId="9" xfId="0" applyNumberFormat="1" applyFont="1" applyFill="1" applyBorder="1" applyAlignment="1">
      <alignment horizontal="right" vertical="center" wrapText="1" readingOrder="2"/>
    </xf>
    <xf numFmtId="1" fontId="4" fillId="0" borderId="6" xfId="0" applyNumberFormat="1" applyFont="1" applyFill="1" applyBorder="1" applyAlignment="1">
      <alignment horizontal="right" vertical="center" wrapText="1" readingOrder="2"/>
    </xf>
    <xf numFmtId="165" fontId="4" fillId="0" borderId="1" xfId="0" applyNumberFormat="1" applyFont="1" applyFill="1" applyBorder="1" applyAlignment="1">
      <alignment horizontal="center" vertical="center" readingOrder="2"/>
    </xf>
    <xf numFmtId="0" fontId="5" fillId="0" borderId="6" xfId="0" applyFont="1" applyBorder="1" applyAlignment="1">
      <alignment wrapText="1"/>
    </xf>
    <xf numFmtId="0" fontId="4" fillId="0" borderId="2" xfId="0" applyFont="1" applyFill="1" applyBorder="1" applyAlignment="1">
      <alignment horizontal="right" vertical="center" wrapText="1" readingOrder="2"/>
    </xf>
    <xf numFmtId="3" fontId="4" fillId="0" borderId="2" xfId="0" applyNumberFormat="1" applyFont="1" applyFill="1" applyBorder="1" applyAlignment="1">
      <alignment horizontal="center" vertical="center" wrapText="1" readingOrder="2"/>
    </xf>
    <xf numFmtId="165" fontId="4" fillId="0" borderId="2" xfId="0" applyNumberFormat="1" applyFont="1" applyFill="1" applyBorder="1" applyAlignment="1">
      <alignment horizontal="center" vertical="center" readingOrder="2"/>
    </xf>
    <xf numFmtId="165" fontId="4" fillId="0" borderId="2" xfId="0" applyNumberFormat="1" applyFont="1" applyFill="1" applyBorder="1" applyAlignment="1">
      <alignment horizontal="center" vertical="center" wrapText="1" readingOrder="2"/>
    </xf>
    <xf numFmtId="0" fontId="5" fillId="0" borderId="91" xfId="0" applyFont="1" applyBorder="1" applyAlignment="1">
      <alignment wrapText="1"/>
    </xf>
    <xf numFmtId="0" fontId="4" fillId="0" borderId="12" xfId="0" applyFont="1" applyFill="1" applyBorder="1" applyAlignment="1">
      <alignment horizontal="right" vertical="center" wrapText="1" readingOrder="2"/>
    </xf>
    <xf numFmtId="3" fontId="4" fillId="0" borderId="12" xfId="0" applyNumberFormat="1" applyFont="1" applyFill="1" applyBorder="1" applyAlignment="1">
      <alignment horizontal="center" vertical="center" wrapText="1" readingOrder="2"/>
    </xf>
    <xf numFmtId="165" fontId="4" fillId="0" borderId="12" xfId="0" applyNumberFormat="1" applyFont="1" applyFill="1" applyBorder="1" applyAlignment="1">
      <alignment horizontal="center" vertical="center" readingOrder="2"/>
    </xf>
    <xf numFmtId="165" fontId="4" fillId="0" borderId="12" xfId="0" applyNumberFormat="1" applyFont="1" applyFill="1" applyBorder="1" applyAlignment="1">
      <alignment horizontal="center" vertical="center" wrapText="1" readingOrder="2"/>
    </xf>
    <xf numFmtId="0" fontId="5" fillId="0" borderId="13" xfId="0" applyFont="1" applyBorder="1" applyAlignment="1">
      <alignment wrapText="1"/>
    </xf>
    <xf numFmtId="0" fontId="4" fillId="0" borderId="3" xfId="0" applyFont="1" applyFill="1" applyBorder="1" applyAlignment="1">
      <alignment horizontal="right" vertical="center" wrapText="1" readingOrder="2"/>
    </xf>
    <xf numFmtId="3" fontId="4" fillId="0" borderId="3" xfId="0" applyNumberFormat="1" applyFont="1" applyFill="1" applyBorder="1" applyAlignment="1">
      <alignment horizontal="center" vertical="center" wrapText="1" readingOrder="2"/>
    </xf>
    <xf numFmtId="165" fontId="4" fillId="0" borderId="3" xfId="0" applyNumberFormat="1" applyFont="1" applyFill="1" applyBorder="1" applyAlignment="1">
      <alignment horizontal="center" vertical="center" readingOrder="2"/>
    </xf>
    <xf numFmtId="0" fontId="5" fillId="0" borderId="14" xfId="0" applyFont="1" applyBorder="1" applyAlignment="1">
      <alignment wrapText="1"/>
    </xf>
    <xf numFmtId="1" fontId="4" fillId="0" borderId="14" xfId="0" applyNumberFormat="1" applyFont="1" applyFill="1" applyBorder="1" applyAlignment="1">
      <alignment horizontal="right" vertical="center" wrapText="1" readingOrder="2"/>
    </xf>
    <xf numFmtId="1" fontId="4" fillId="0" borderId="91" xfId="0" applyNumberFormat="1" applyFont="1" applyFill="1" applyBorder="1" applyAlignment="1">
      <alignment horizontal="right" vertical="center" wrapText="1" readingOrder="2"/>
    </xf>
    <xf numFmtId="165" fontId="4" fillId="0" borderId="92" xfId="0" applyNumberFormat="1" applyFont="1" applyFill="1" applyBorder="1" applyAlignment="1">
      <alignment horizontal="center" vertical="center" wrapText="1" readingOrder="2"/>
    </xf>
    <xf numFmtId="1" fontId="4" fillId="0" borderId="13" xfId="0" applyNumberFormat="1" applyFont="1" applyFill="1" applyBorder="1" applyAlignment="1">
      <alignment horizontal="right" vertical="center" wrapText="1" readingOrder="2"/>
    </xf>
    <xf numFmtId="0" fontId="4" fillId="2" borderId="3" xfId="0" applyFont="1" applyFill="1" applyBorder="1" applyAlignment="1">
      <alignment horizontal="center" vertical="center" wrapText="1" readingOrder="2"/>
    </xf>
    <xf numFmtId="0" fontId="3" fillId="2" borderId="3" xfId="0" applyFont="1" applyFill="1" applyBorder="1" applyAlignment="1">
      <alignment horizontal="right" vertical="center" wrapText="1" readingOrder="2"/>
    </xf>
    <xf numFmtId="1" fontId="4" fillId="2" borderId="3" xfId="0" applyNumberFormat="1" applyFont="1" applyFill="1" applyBorder="1" applyAlignment="1">
      <alignment horizontal="center" vertical="center" wrapText="1" readingOrder="2"/>
    </xf>
    <xf numFmtId="165" fontId="4" fillId="2" borderId="3" xfId="0" applyNumberFormat="1" applyFont="1" applyFill="1" applyBorder="1" applyAlignment="1">
      <alignment horizontal="center" vertical="center" wrapText="1" readingOrder="2"/>
    </xf>
    <xf numFmtId="1" fontId="4" fillId="2" borderId="3" xfId="0" applyNumberFormat="1" applyFont="1" applyFill="1" applyBorder="1" applyAlignment="1">
      <alignment horizontal="right" vertical="center" wrapText="1" readingOrder="2"/>
    </xf>
    <xf numFmtId="0" fontId="3" fillId="0" borderId="7" xfId="0" applyFont="1" applyFill="1" applyBorder="1" applyAlignment="1">
      <alignment horizontal="center" vertical="center" wrapText="1" readingOrder="2"/>
    </xf>
    <xf numFmtId="0" fontId="6" fillId="3" borderId="4" xfId="0" applyFont="1" applyFill="1" applyBorder="1" applyAlignment="1">
      <alignment horizontal="center" vertical="center" wrapText="1" readingOrder="2"/>
    </xf>
    <xf numFmtId="0" fontId="7" fillId="3" borderId="4" xfId="0" applyFont="1" applyFill="1" applyBorder="1" applyAlignment="1">
      <alignment horizontal="center" vertical="center" wrapText="1" readingOrder="2"/>
    </xf>
    <xf numFmtId="1" fontId="6" fillId="3" borderId="4" xfId="0" applyNumberFormat="1" applyFont="1" applyFill="1" applyBorder="1" applyAlignment="1">
      <alignment horizontal="center" vertical="center" wrapText="1" readingOrder="2"/>
    </xf>
    <xf numFmtId="165" fontId="6" fillId="3" borderId="4" xfId="0" applyNumberFormat="1" applyFont="1" applyFill="1" applyBorder="1" applyAlignment="1">
      <alignment horizontal="center" vertical="center" wrapText="1" readingOrder="2"/>
    </xf>
    <xf numFmtId="1" fontId="7" fillId="3" borderId="4" xfId="0" applyNumberFormat="1" applyFont="1" applyFill="1" applyBorder="1" applyAlignment="1">
      <alignment horizontal="center" vertical="center" wrapText="1" readingOrder="2"/>
    </xf>
    <xf numFmtId="0" fontId="0" fillId="0" borderId="0" xfId="0" applyFill="1" applyAlignment="1">
      <alignment vertical="center" readingOrder="2"/>
    </xf>
    <xf numFmtId="0" fontId="6" fillId="3" borderId="1" xfId="0" applyFont="1" applyFill="1" applyBorder="1" applyAlignment="1">
      <alignment horizontal="center" vertical="center" wrapText="1" readingOrder="2"/>
    </xf>
    <xf numFmtId="0" fontId="7" fillId="3" borderId="1" xfId="0" applyFont="1" applyFill="1" applyBorder="1" applyAlignment="1">
      <alignment horizontal="center" vertical="center" wrapText="1" readingOrder="2"/>
    </xf>
    <xf numFmtId="1" fontId="6" fillId="3" borderId="1" xfId="0" applyNumberFormat="1" applyFont="1" applyFill="1" applyBorder="1" applyAlignment="1">
      <alignment horizontal="center" vertical="center" wrapText="1" readingOrder="2"/>
    </xf>
    <xf numFmtId="165" fontId="6" fillId="3" borderId="1" xfId="0" applyNumberFormat="1" applyFont="1" applyFill="1" applyBorder="1" applyAlignment="1">
      <alignment horizontal="center" vertical="center" wrapText="1" readingOrder="2"/>
    </xf>
    <xf numFmtId="1" fontId="7" fillId="3" borderId="1" xfId="0" applyNumberFormat="1" applyFont="1" applyFill="1" applyBorder="1" applyAlignment="1">
      <alignment horizontal="center" vertical="center" wrapText="1" readingOrder="2"/>
    </xf>
    <xf numFmtId="0" fontId="4" fillId="0" borderId="0" xfId="0" applyFont="1" applyFill="1" applyBorder="1" applyAlignment="1">
      <alignment horizontal="center" vertical="center" wrapText="1" readingOrder="2"/>
    </xf>
    <xf numFmtId="0" fontId="4" fillId="0" borderId="0" xfId="0" applyFont="1" applyFill="1" applyBorder="1" applyAlignment="1">
      <alignment horizontal="right" vertical="center" wrapText="1" readingOrder="2"/>
    </xf>
    <xf numFmtId="1" fontId="4" fillId="0" borderId="0" xfId="0" applyNumberFormat="1" applyFont="1" applyFill="1" applyBorder="1" applyAlignment="1">
      <alignment horizontal="center" vertical="center" wrapText="1" readingOrder="2"/>
    </xf>
    <xf numFmtId="165" fontId="4" fillId="0" borderId="0" xfId="0" applyNumberFormat="1" applyFont="1" applyFill="1" applyBorder="1" applyAlignment="1">
      <alignment horizontal="center" vertical="center" wrapText="1" readingOrder="2"/>
    </xf>
    <xf numFmtId="1" fontId="4" fillId="0" borderId="0" xfId="0" applyNumberFormat="1" applyFont="1" applyFill="1" applyBorder="1" applyAlignment="1">
      <alignment vertical="center" wrapText="1" readingOrder="2"/>
    </xf>
    <xf numFmtId="0" fontId="3" fillId="0" borderId="0" xfId="0" applyFont="1" applyAlignment="1">
      <alignment vertical="center" readingOrder="2"/>
    </xf>
    <xf numFmtId="0" fontId="8" fillId="0" borderId="0" xfId="0" applyFont="1" applyAlignment="1">
      <alignment horizontal="right" vertical="center" wrapText="1" readingOrder="2"/>
    </xf>
    <xf numFmtId="0" fontId="9" fillId="0" borderId="0" xfId="0" applyFont="1" applyAlignment="1">
      <alignment horizontal="center" vertical="center" readingOrder="2"/>
    </xf>
    <xf numFmtId="0" fontId="10" fillId="0" borderId="0" xfId="0" applyFont="1" applyAlignment="1">
      <alignment horizontal="center" vertical="center" readingOrder="2"/>
    </xf>
    <xf numFmtId="0" fontId="11" fillId="0" borderId="0" xfId="0" applyFont="1" applyAlignment="1">
      <alignment horizontal="right" vertical="center" wrapText="1" readingOrder="2"/>
    </xf>
    <xf numFmtId="0" fontId="12" fillId="0" borderId="0" xfId="0" applyFont="1" applyAlignment="1">
      <alignment vertical="center" readingOrder="2"/>
    </xf>
    <xf numFmtId="0" fontId="11" fillId="0" borderId="0" xfId="0" applyFont="1" applyAlignment="1">
      <alignment horizontal="right" vertical="center" readingOrder="2"/>
    </xf>
    <xf numFmtId="0" fontId="82" fillId="0" borderId="0" xfId="0" applyFont="1" applyAlignment="1">
      <alignment horizontal="center" vertical="center" readingOrder="2"/>
    </xf>
    <xf numFmtId="0" fontId="0" fillId="0" borderId="0" xfId="0" applyAlignment="1">
      <alignment horizontal="center" vertical="center" readingOrder="2"/>
    </xf>
    <xf numFmtId="0" fontId="0" fillId="0" borderId="0" xfId="0" applyAlignment="1">
      <alignment horizontal="right" vertical="center" wrapText="1" readingOrder="2"/>
    </xf>
    <xf numFmtId="0" fontId="11" fillId="0" borderId="0" xfId="0" applyFont="1" applyFill="1" applyBorder="1" applyAlignment="1">
      <alignment horizontal="right" vertical="center" readingOrder="2"/>
    </xf>
    <xf numFmtId="0" fontId="13" fillId="4" borderId="15" xfId="0" applyFont="1" applyFill="1" applyBorder="1" applyAlignment="1"/>
    <xf numFmtId="0" fontId="13" fillId="4" borderId="16" xfId="0" applyFont="1" applyFill="1" applyBorder="1" applyAlignment="1"/>
    <xf numFmtId="0" fontId="13" fillId="4" borderId="17" xfId="0" applyFont="1" applyFill="1" applyBorder="1" applyAlignment="1"/>
    <xf numFmtId="0" fontId="14" fillId="5" borderId="15" xfId="0" applyFont="1" applyFill="1" applyBorder="1" applyAlignment="1"/>
    <xf numFmtId="0" fontId="14" fillId="5" borderId="16" xfId="0" applyFont="1" applyFill="1" applyBorder="1" applyAlignment="1"/>
    <xf numFmtId="0" fontId="14" fillId="5" borderId="17" xfId="0" applyFont="1" applyFill="1" applyBorder="1" applyAlignment="1"/>
    <xf numFmtId="0" fontId="14" fillId="6" borderId="18" xfId="0" applyFont="1" applyFill="1" applyBorder="1" applyAlignment="1">
      <alignment horizontal="center" vertical="center" wrapText="1"/>
    </xf>
    <xf numFmtId="0" fontId="15" fillId="0" borderId="19" xfId="0" applyFont="1" applyBorder="1" applyAlignment="1">
      <alignment horizontal="right"/>
    </xf>
    <xf numFmtId="166" fontId="15" fillId="0" borderId="1" xfId="47" applyNumberFormat="1" applyFont="1" applyBorder="1" applyAlignment="1">
      <alignment horizontal="center"/>
    </xf>
    <xf numFmtId="167" fontId="15" fillId="0" borderId="1" xfId="47" applyNumberFormat="1" applyFont="1" applyFill="1" applyBorder="1" applyAlignment="1">
      <alignment horizontal="center"/>
    </xf>
    <xf numFmtId="167" fontId="15" fillId="0" borderId="6" xfId="47" applyNumberFormat="1" applyFont="1" applyBorder="1" applyAlignment="1">
      <alignment horizontal="right"/>
    </xf>
    <xf numFmtId="0" fontId="15" fillId="0" borderId="20" xfId="0" applyFont="1" applyBorder="1" applyAlignment="1">
      <alignment horizontal="right"/>
    </xf>
    <xf numFmtId="0" fontId="15" fillId="0" borderId="20" xfId="0" applyFont="1" applyBorder="1" applyAlignment="1">
      <alignment horizontal="right" vertical="center" wrapText="1"/>
    </xf>
    <xf numFmtId="167" fontId="15" fillId="0" borderId="6" xfId="47" applyNumberFormat="1" applyFont="1" applyBorder="1" applyAlignment="1">
      <alignment horizontal="center"/>
    </xf>
    <xf numFmtId="0" fontId="15" fillId="7" borderId="20" xfId="0" applyFont="1" applyFill="1" applyBorder="1" applyAlignment="1">
      <alignment horizontal="right"/>
    </xf>
    <xf numFmtId="0" fontId="17" fillId="0" borderId="20" xfId="0" applyFont="1" applyFill="1" applyBorder="1" applyAlignment="1">
      <alignment horizontal="right" vertical="center" wrapText="1"/>
    </xf>
    <xf numFmtId="167" fontId="17" fillId="0" borderId="1" xfId="47" applyNumberFormat="1" applyFont="1" applyFill="1" applyBorder="1" applyAlignment="1">
      <alignment horizontal="center"/>
    </xf>
    <xf numFmtId="166" fontId="17" fillId="0" borderId="1" xfId="47" applyNumberFormat="1" applyFont="1" applyFill="1" applyBorder="1" applyAlignment="1">
      <alignment horizontal="center"/>
    </xf>
    <xf numFmtId="167" fontId="0" fillId="0" borderId="1" xfId="47" applyNumberFormat="1" applyFont="1" applyBorder="1" applyAlignment="1">
      <alignment horizontal="center"/>
    </xf>
    <xf numFmtId="166" fontId="0" fillId="0" borderId="1" xfId="47" applyNumberFormat="1" applyFont="1" applyBorder="1" applyAlignment="1">
      <alignment horizontal="center"/>
    </xf>
    <xf numFmtId="167" fontId="0" fillId="0" borderId="6" xfId="47" applyNumberFormat="1" applyFont="1" applyBorder="1" applyAlignment="1">
      <alignment horizontal="center"/>
    </xf>
    <xf numFmtId="0" fontId="15" fillId="0" borderId="21" xfId="0" applyFont="1" applyBorder="1" applyAlignment="1">
      <alignment horizontal="right"/>
    </xf>
    <xf numFmtId="167" fontId="0" fillId="0" borderId="12" xfId="47" applyNumberFormat="1" applyFont="1" applyBorder="1" applyAlignment="1">
      <alignment horizontal="center"/>
    </xf>
    <xf numFmtId="167" fontId="0" fillId="0" borderId="13" xfId="47" applyNumberFormat="1" applyFont="1" applyBorder="1" applyAlignment="1">
      <alignment horizontal="center"/>
    </xf>
    <xf numFmtId="0" fontId="3" fillId="0" borderId="3" xfId="0" applyFont="1" applyFill="1" applyBorder="1" applyAlignment="1">
      <alignment vertical="center" wrapText="1" readingOrder="2"/>
    </xf>
    <xf numFmtId="166" fontId="25" fillId="0" borderId="0" xfId="1" applyNumberFormat="1" applyFont="1"/>
    <xf numFmtId="3" fontId="25" fillId="0" borderId="0" xfId="1" applyNumberFormat="1" applyFont="1"/>
    <xf numFmtId="0" fontId="75" fillId="0" borderId="43" xfId="0" applyFont="1" applyFill="1" applyBorder="1" applyAlignment="1">
      <alignment horizontal="right" wrapText="1"/>
    </xf>
    <xf numFmtId="4" fontId="75" fillId="0" borderId="43" xfId="0" applyNumberFormat="1" applyFont="1" applyFill="1" applyBorder="1" applyAlignment="1">
      <alignment horizontal="right" wrapText="1"/>
    </xf>
    <xf numFmtId="4" fontId="83" fillId="0" borderId="1" xfId="0" applyNumberFormat="1" applyFont="1" applyFill="1" applyBorder="1" applyAlignment="1">
      <alignment horizontal="right" wrapText="1"/>
    </xf>
    <xf numFmtId="9" fontId="16" fillId="0" borderId="1" xfId="46" applyFont="1" applyBorder="1"/>
    <xf numFmtId="0" fontId="83" fillId="0" borderId="1" xfId="0" applyFont="1" applyFill="1" applyBorder="1" applyAlignment="1">
      <alignment horizontal="right"/>
    </xf>
    <xf numFmtId="166" fontId="16" fillId="0" borderId="1" xfId="1" applyNumberFormat="1" applyFont="1" applyBorder="1"/>
    <xf numFmtId="4" fontId="33" fillId="0" borderId="0" xfId="48" applyNumberFormat="1" applyFont="1"/>
    <xf numFmtId="0" fontId="33" fillId="0" borderId="0" xfId="48" applyNumberFormat="1" applyFont="1"/>
    <xf numFmtId="4" fontId="33" fillId="38" borderId="0" xfId="48" applyNumberFormat="1" applyFont="1" applyFill="1"/>
    <xf numFmtId="4" fontId="32" fillId="10" borderId="42" xfId="48" applyNumberFormat="1" applyFont="1" applyFill="1" applyBorder="1"/>
    <xf numFmtId="4" fontId="32" fillId="10" borderId="41" xfId="48" applyNumberFormat="1" applyFont="1" applyFill="1" applyBorder="1"/>
    <xf numFmtId="0" fontId="32" fillId="10" borderId="41" xfId="48" applyNumberFormat="1" applyFont="1" applyFill="1" applyBorder="1"/>
    <xf numFmtId="4" fontId="32" fillId="10" borderId="40" xfId="48" applyNumberFormat="1" applyFont="1" applyFill="1" applyBorder="1" applyAlignment="1">
      <alignment readingOrder="2"/>
    </xf>
    <xf numFmtId="4" fontId="32" fillId="10" borderId="39" xfId="48" applyNumberFormat="1" applyFont="1" applyFill="1" applyBorder="1"/>
    <xf numFmtId="4" fontId="32" fillId="10" borderId="38" xfId="48" applyNumberFormat="1" applyFont="1" applyFill="1" applyBorder="1"/>
    <xf numFmtId="0" fontId="32" fillId="10" borderId="38" xfId="48" applyNumberFormat="1" applyFont="1" applyFill="1" applyBorder="1"/>
    <xf numFmtId="4" fontId="32" fillId="10" borderId="37" xfId="48" applyNumberFormat="1" applyFont="1" applyFill="1" applyBorder="1"/>
    <xf numFmtId="4" fontId="32" fillId="10" borderId="39" xfId="48" applyNumberFormat="1" applyFont="1" applyFill="1" applyBorder="1" applyAlignment="1">
      <alignment wrapText="1"/>
    </xf>
    <xf numFmtId="0" fontId="33" fillId="0" borderId="0" xfId="48" applyFont="1"/>
    <xf numFmtId="4" fontId="89" fillId="0" borderId="35" xfId="48" applyNumberFormat="1" applyFont="1" applyFill="1" applyBorder="1" applyAlignment="1"/>
    <xf numFmtId="0" fontId="89" fillId="0" borderId="35" xfId="48" applyNumberFormat="1" applyFont="1" applyBorder="1"/>
    <xf numFmtId="4" fontId="89" fillId="0" borderId="35" xfId="48" applyNumberFormat="1" applyFont="1" applyFill="1" applyBorder="1"/>
    <xf numFmtId="0" fontId="91" fillId="0" borderId="34" xfId="48" applyFont="1" applyFill="1" applyBorder="1" applyAlignment="1">
      <alignment horizontal="right"/>
    </xf>
    <xf numFmtId="4" fontId="89" fillId="0" borderId="27" xfId="48" applyNumberFormat="1" applyFont="1" applyFill="1" applyBorder="1" applyAlignment="1">
      <alignment horizontal="right" wrapText="1"/>
    </xf>
    <xf numFmtId="4" fontId="89" fillId="0" borderId="26" xfId="48" applyNumberFormat="1" applyFont="1" applyBorder="1"/>
    <xf numFmtId="0" fontId="89" fillId="0" borderId="26" xfId="48" applyNumberFormat="1" applyFont="1" applyBorder="1"/>
    <xf numFmtId="4" fontId="89" fillId="0" borderId="26" xfId="48" applyNumberFormat="1" applyFont="1" applyFill="1" applyBorder="1"/>
    <xf numFmtId="0" fontId="91" fillId="0" borderId="25" xfId="48" applyFont="1" applyFill="1" applyBorder="1" applyAlignment="1">
      <alignment horizontal="right"/>
    </xf>
    <xf numFmtId="0" fontId="89" fillId="0" borderId="27" xfId="48" applyFont="1" applyFill="1" applyBorder="1" applyAlignment="1">
      <alignment horizontal="right" wrapText="1"/>
    </xf>
    <xf numFmtId="4" fontId="89" fillId="0" borderId="26" xfId="48" applyNumberFormat="1" applyFont="1" applyFill="1" applyBorder="1" applyAlignment="1"/>
    <xf numFmtId="4" fontId="89" fillId="0" borderId="26" xfId="48" applyNumberFormat="1" applyFont="1" applyFill="1" applyBorder="1" applyAlignment="1">
      <alignment wrapText="1"/>
    </xf>
    <xf numFmtId="0" fontId="89" fillId="0" borderId="25" xfId="48" applyFont="1" applyFill="1" applyBorder="1" applyAlignment="1">
      <alignment horizontal="right"/>
    </xf>
    <xf numFmtId="4" fontId="75" fillId="38" borderId="84" xfId="48" applyNumberFormat="1" applyFont="1" applyFill="1" applyBorder="1" applyAlignment="1">
      <alignment horizontal="right" wrapText="1"/>
    </xf>
    <xf numFmtId="4" fontId="89" fillId="38" borderId="26" xfId="48" applyNumberFormat="1" applyFont="1" applyFill="1" applyBorder="1" applyAlignment="1"/>
    <xf numFmtId="0" fontId="89" fillId="38" borderId="26" xfId="48" applyNumberFormat="1" applyFont="1" applyFill="1" applyBorder="1"/>
    <xf numFmtId="4" fontId="89" fillId="38" borderId="26" xfId="48" applyNumberFormat="1" applyFont="1" applyFill="1" applyBorder="1" applyAlignment="1">
      <alignment wrapText="1"/>
    </xf>
    <xf numFmtId="0" fontId="89" fillId="38" borderId="25" xfId="48" applyFont="1" applyFill="1" applyBorder="1" applyAlignment="1">
      <alignment horizontal="right"/>
    </xf>
    <xf numFmtId="4" fontId="89" fillId="38" borderId="35" xfId="48" applyNumberFormat="1" applyFont="1" applyFill="1" applyBorder="1" applyAlignment="1"/>
    <xf numFmtId="0" fontId="89" fillId="38" borderId="35" xfId="48" applyNumberFormat="1" applyFont="1" applyFill="1" applyBorder="1"/>
    <xf numFmtId="4" fontId="75" fillId="38" borderId="1" xfId="48" applyNumberFormat="1" applyFont="1" applyFill="1" applyBorder="1" applyAlignment="1">
      <alignment wrapText="1"/>
    </xf>
    <xf numFmtId="0" fontId="75" fillId="38" borderId="83" xfId="48" applyFont="1" applyFill="1" applyBorder="1" applyAlignment="1">
      <alignment horizontal="right"/>
    </xf>
    <xf numFmtId="4" fontId="89" fillId="38" borderId="26" xfId="48" applyNumberFormat="1" applyFont="1" applyFill="1" applyBorder="1"/>
    <xf numFmtId="4" fontId="93" fillId="0" borderId="26" xfId="48" applyNumberFormat="1" applyFont="1" applyFill="1" applyBorder="1" applyAlignment="1"/>
    <xf numFmtId="0" fontId="93" fillId="0" borderId="26" xfId="48" applyNumberFormat="1" applyFont="1" applyBorder="1"/>
    <xf numFmtId="4" fontId="93" fillId="0" borderId="26" xfId="48" applyNumberFormat="1" applyFont="1" applyFill="1" applyBorder="1" applyAlignment="1">
      <alignment wrapText="1"/>
    </xf>
    <xf numFmtId="0" fontId="93" fillId="0" borderId="25" xfId="48" applyFont="1" applyFill="1" applyBorder="1" applyAlignment="1">
      <alignment horizontal="right"/>
    </xf>
    <xf numFmtId="4" fontId="89" fillId="0" borderId="25" xfId="48" applyNumberFormat="1" applyFont="1" applyFill="1" applyBorder="1" applyAlignment="1">
      <alignment horizontal="right" wrapText="1"/>
    </xf>
    <xf numFmtId="4" fontId="90" fillId="9" borderId="25" xfId="48" applyNumberFormat="1" applyFont="1" applyFill="1" applyBorder="1" applyAlignment="1">
      <alignment horizontal="right"/>
    </xf>
    <xf numFmtId="4" fontId="88" fillId="8" borderId="25" xfId="48" applyNumberFormat="1" applyFont="1" applyFill="1" applyBorder="1" applyAlignment="1">
      <alignment horizontal="right"/>
    </xf>
    <xf numFmtId="0" fontId="33" fillId="0" borderId="0" xfId="48" applyFont="1" applyFill="1"/>
    <xf numFmtId="0" fontId="92" fillId="0" borderId="27" xfId="48" applyFont="1" applyFill="1" applyBorder="1" applyAlignment="1">
      <alignment horizontal="right" wrapText="1"/>
    </xf>
    <xf numFmtId="0" fontId="89" fillId="0" borderId="26" xfId="48" applyNumberFormat="1" applyFont="1" applyFill="1" applyBorder="1"/>
    <xf numFmtId="4" fontId="91" fillId="0" borderId="25" xfId="48" applyNumberFormat="1" applyFont="1" applyFill="1" applyBorder="1" applyAlignment="1">
      <alignment horizontal="right"/>
    </xf>
    <xf numFmtId="4" fontId="75" fillId="0" borderId="84" xfId="48" applyNumberFormat="1" applyFont="1" applyFill="1" applyBorder="1" applyAlignment="1">
      <alignment horizontal="right" wrapText="1"/>
    </xf>
    <xf numFmtId="4" fontId="33" fillId="0" borderId="27" xfId="48" applyNumberFormat="1" applyFont="1" applyBorder="1"/>
    <xf numFmtId="4" fontId="33" fillId="0" borderId="33" xfId="48" applyNumberFormat="1" applyFont="1" applyBorder="1"/>
    <xf numFmtId="4" fontId="89" fillId="0" borderId="32" xfId="48" applyNumberFormat="1" applyFont="1" applyBorder="1"/>
    <xf numFmtId="0" fontId="89" fillId="0" borderId="32" xfId="48" applyNumberFormat="1" applyFont="1" applyBorder="1"/>
    <xf numFmtId="4" fontId="88" fillId="8" borderId="31" xfId="48" applyNumberFormat="1" applyFont="1" applyFill="1" applyBorder="1" applyAlignment="1">
      <alignment horizontal="right"/>
    </xf>
    <xf numFmtId="4" fontId="87" fillId="0" borderId="0" xfId="48" applyNumberFormat="1" applyFont="1"/>
    <xf numFmtId="4" fontId="86" fillId="10" borderId="30" xfId="48" applyNumberFormat="1" applyFont="1" applyFill="1" applyBorder="1"/>
    <xf numFmtId="4" fontId="86" fillId="10" borderId="29" xfId="48" applyNumberFormat="1" applyFont="1" applyFill="1" applyBorder="1" applyAlignment="1"/>
    <xf numFmtId="0" fontId="86" fillId="10" borderId="29" xfId="48" applyNumberFormat="1" applyFont="1" applyFill="1" applyBorder="1" applyAlignment="1"/>
    <xf numFmtId="4" fontId="86" fillId="10" borderId="29" xfId="48" applyNumberFormat="1" applyFont="1" applyFill="1" applyBorder="1" applyAlignment="1">
      <alignment horizontal="right"/>
    </xf>
    <xf numFmtId="4" fontId="86" fillId="10" borderId="28" xfId="48" applyNumberFormat="1" applyFont="1" applyFill="1" applyBorder="1" applyAlignment="1">
      <alignment horizontal="right"/>
    </xf>
    <xf numFmtId="4" fontId="85" fillId="0" borderId="0" xfId="48" applyNumberFormat="1" applyFont="1"/>
    <xf numFmtId="0" fontId="94" fillId="0" borderId="0" xfId="48" applyFill="1" applyBorder="1" applyAlignment="1">
      <alignment horizontal="right"/>
    </xf>
    <xf numFmtId="0" fontId="94" fillId="0" borderId="0" xfId="48" applyFill="1" applyAlignment="1">
      <alignment horizontal="right"/>
    </xf>
    <xf numFmtId="165" fontId="94" fillId="0" borderId="0" xfId="48" applyNumberFormat="1" applyFill="1" applyAlignment="1">
      <alignment horizontal="right" readingOrder="1"/>
    </xf>
    <xf numFmtId="0" fontId="94" fillId="0" borderId="0" xfId="48" applyFill="1" applyAlignment="1">
      <alignment horizontal="right" readingOrder="1"/>
    </xf>
    <xf numFmtId="165" fontId="94" fillId="0" borderId="0" xfId="48" applyNumberFormat="1" applyAlignment="1">
      <alignment horizontal="right" readingOrder="1"/>
    </xf>
    <xf numFmtId="165" fontId="94" fillId="0" borderId="0" xfId="48" applyNumberFormat="1" applyAlignment="1">
      <alignment horizontal="center" readingOrder="1"/>
    </xf>
    <xf numFmtId="0" fontId="94" fillId="0" borderId="0" xfId="48" applyAlignment="1">
      <alignment horizontal="center" readingOrder="1"/>
    </xf>
    <xf numFmtId="0" fontId="16" fillId="0" borderId="0" xfId="48" applyFont="1" applyAlignment="1">
      <alignment horizontal="right"/>
    </xf>
    <xf numFmtId="165" fontId="94" fillId="0" borderId="0" xfId="48" applyNumberFormat="1" applyFill="1" applyBorder="1" applyAlignment="1">
      <alignment horizontal="right" readingOrder="1"/>
    </xf>
    <xf numFmtId="165" fontId="44" fillId="0" borderId="0" xfId="48" applyNumberFormat="1" applyFont="1" applyFill="1" applyBorder="1" applyAlignment="1">
      <alignment horizontal="right" wrapText="1" readingOrder="1"/>
    </xf>
    <xf numFmtId="0" fontId="94" fillId="0" borderId="0" xfId="48" applyFill="1"/>
    <xf numFmtId="3" fontId="94" fillId="0" borderId="0" xfId="48" applyNumberFormat="1" applyFill="1" applyAlignment="1">
      <alignment horizontal="right"/>
    </xf>
    <xf numFmtId="3" fontId="94" fillId="0" borderId="0" xfId="48" applyNumberFormat="1" applyFill="1" applyBorder="1" applyAlignment="1">
      <alignment horizontal="right"/>
    </xf>
    <xf numFmtId="167" fontId="45" fillId="0" borderId="0" xfId="49" applyNumberFormat="1" applyFont="1" applyFill="1" applyBorder="1" applyAlignment="1">
      <alignment horizontal="right" wrapText="1"/>
    </xf>
    <xf numFmtId="43" fontId="45" fillId="0" borderId="0" xfId="49" applyFont="1" applyFill="1"/>
    <xf numFmtId="169" fontId="45" fillId="0" borderId="0" xfId="50" applyNumberFormat="1" applyFont="1" applyFill="1" applyBorder="1"/>
    <xf numFmtId="3" fontId="45" fillId="0" borderId="0" xfId="49" applyNumberFormat="1" applyFont="1" applyFill="1" applyBorder="1" applyAlignment="1">
      <alignment horizontal="right" wrapText="1"/>
    </xf>
    <xf numFmtId="43" fontId="45" fillId="0" borderId="0" xfId="49" applyFont="1" applyFill="1" applyBorder="1"/>
    <xf numFmtId="0" fontId="52" fillId="0" borderId="0" xfId="48" applyFont="1" applyFill="1" applyAlignment="1">
      <alignment horizontal="right"/>
    </xf>
    <xf numFmtId="0" fontId="44" fillId="0" borderId="0" xfId="48" applyFont="1" applyFill="1" applyAlignment="1">
      <alignment horizontal="right"/>
    </xf>
    <xf numFmtId="0" fontId="44" fillId="0" borderId="0" xfId="48" applyFont="1" applyFill="1" applyBorder="1" applyAlignment="1">
      <alignment horizontal="right"/>
    </xf>
    <xf numFmtId="0" fontId="16" fillId="0" borderId="0" xfId="48" applyFont="1" applyFill="1" applyBorder="1" applyAlignment="1">
      <alignment horizontal="right"/>
    </xf>
    <xf numFmtId="0" fontId="16" fillId="0" borderId="0" xfId="48" applyFont="1" applyFill="1" applyAlignment="1">
      <alignment horizontal="right"/>
    </xf>
    <xf numFmtId="0" fontId="52" fillId="0" borderId="0" xfId="48" applyFont="1" applyFill="1" applyBorder="1" applyAlignment="1">
      <alignment horizontal="right"/>
    </xf>
    <xf numFmtId="0" fontId="15" fillId="0" borderId="0" xfId="48" applyFont="1" applyFill="1" applyBorder="1"/>
    <xf numFmtId="0" fontId="15" fillId="0" borderId="0" xfId="48" applyFont="1" applyFill="1"/>
    <xf numFmtId="0" fontId="44" fillId="0" borderId="0" xfId="48" applyFont="1" applyFill="1" applyBorder="1"/>
    <xf numFmtId="0" fontId="94" fillId="0" borderId="0" xfId="48" applyFill="1" applyBorder="1"/>
    <xf numFmtId="0" fontId="44" fillId="0" borderId="0" xfId="48" applyFont="1" applyFill="1"/>
    <xf numFmtId="165" fontId="48" fillId="0" borderId="0" xfId="48" applyNumberFormat="1" applyFont="1" applyFill="1" applyBorder="1" applyAlignment="1">
      <alignment horizontal="right" wrapText="1" readingOrder="1"/>
    </xf>
    <xf numFmtId="165" fontId="44" fillId="0" borderId="0" xfId="48" applyNumberFormat="1" applyFont="1" applyFill="1" applyBorder="1" applyAlignment="1">
      <alignment horizontal="center" readingOrder="1"/>
    </xf>
    <xf numFmtId="165" fontId="44" fillId="0" borderId="0" xfId="48" applyNumberFormat="1" applyFont="1" applyFill="1" applyBorder="1" applyAlignment="1">
      <alignment horizontal="center" wrapText="1" readingOrder="1"/>
    </xf>
    <xf numFmtId="165" fontId="44" fillId="7" borderId="13" xfId="48" applyNumberFormat="1" applyFont="1" applyFill="1" applyBorder="1" applyAlignment="1">
      <alignment horizontal="center" wrapText="1" readingOrder="1"/>
    </xf>
    <xf numFmtId="0" fontId="16" fillId="0" borderId="93" xfId="48" applyFont="1" applyFill="1" applyBorder="1" applyAlignment="1">
      <alignment horizontal="right" wrapText="1"/>
    </xf>
    <xf numFmtId="165" fontId="44" fillId="7" borderId="6" xfId="48" applyNumberFormat="1" applyFont="1" applyFill="1" applyBorder="1" applyAlignment="1">
      <alignment horizontal="center" wrapText="1" readingOrder="1"/>
    </xf>
    <xf numFmtId="0" fontId="16" fillId="0" borderId="20" xfId="48" applyFont="1" applyFill="1" applyBorder="1" applyAlignment="1">
      <alignment horizontal="right" wrapText="1"/>
    </xf>
    <xf numFmtId="0" fontId="16" fillId="0" borderId="0" xfId="48" applyFont="1" applyFill="1" applyBorder="1" applyAlignment="1">
      <alignment horizontal="right" wrapText="1" readingOrder="2"/>
    </xf>
    <xf numFmtId="165" fontId="44" fillId="0" borderId="6" xfId="48" applyNumberFormat="1" applyFont="1" applyFill="1" applyBorder="1" applyAlignment="1">
      <alignment horizontal="center" wrapText="1" readingOrder="1"/>
    </xf>
    <xf numFmtId="0" fontId="94" fillId="0" borderId="65" xfId="48" applyFill="1" applyBorder="1" applyAlignment="1">
      <alignment horizontal="right" wrapText="1"/>
    </xf>
    <xf numFmtId="0" fontId="44" fillId="0" borderId="6" xfId="48" applyFont="1" applyFill="1" applyBorder="1" applyAlignment="1">
      <alignment horizontal="center" wrapText="1" readingOrder="2"/>
    </xf>
    <xf numFmtId="0" fontId="17" fillId="0" borderId="65" xfId="48" applyFont="1" applyFill="1" applyBorder="1" applyAlignment="1">
      <alignment horizontal="right" wrapText="1"/>
    </xf>
    <xf numFmtId="0" fontId="16" fillId="0" borderId="65" xfId="48" applyFont="1" applyFill="1" applyBorder="1" applyAlignment="1">
      <alignment horizontal="right" wrapText="1"/>
    </xf>
    <xf numFmtId="0" fontId="47" fillId="0" borderId="0" xfId="48" applyFont="1" applyFill="1" applyBorder="1" applyAlignment="1">
      <alignment horizontal="right" wrapText="1" readingOrder="2"/>
    </xf>
    <xf numFmtId="0" fontId="44" fillId="0" borderId="70" xfId="48" applyFont="1" applyFill="1" applyBorder="1" applyAlignment="1">
      <alignment horizontal="center" readingOrder="1"/>
    </xf>
    <xf numFmtId="0" fontId="17" fillId="0" borderId="94" xfId="48" applyFont="1" applyFill="1" applyBorder="1" applyAlignment="1">
      <alignment horizontal="right" wrapText="1"/>
    </xf>
    <xf numFmtId="0" fontId="46" fillId="0" borderId="0" xfId="48" applyFont="1" applyFill="1" applyBorder="1" applyAlignment="1">
      <alignment wrapText="1"/>
    </xf>
    <xf numFmtId="165" fontId="52" fillId="0" borderId="69" xfId="48" applyNumberFormat="1" applyFont="1" applyBorder="1" applyAlignment="1">
      <alignment horizontal="center" readingOrder="1"/>
    </xf>
    <xf numFmtId="165" fontId="94" fillId="0" borderId="61" xfId="48" applyNumberFormat="1" applyBorder="1" applyAlignment="1">
      <alignment horizontal="center" readingOrder="1"/>
    </xf>
    <xf numFmtId="0" fontId="94" fillId="0" borderId="61" xfId="48" applyBorder="1" applyAlignment="1">
      <alignment horizontal="center" readingOrder="1"/>
    </xf>
    <xf numFmtId="0" fontId="16" fillId="0" borderId="60" xfId="48" applyFont="1" applyBorder="1" applyAlignment="1">
      <alignment horizontal="right"/>
    </xf>
    <xf numFmtId="165" fontId="52" fillId="0" borderId="72" xfId="48" applyNumberFormat="1" applyFont="1" applyBorder="1" applyAlignment="1">
      <alignment horizontal="center" readingOrder="1"/>
    </xf>
    <xf numFmtId="165" fontId="94" fillId="0" borderId="0" xfId="48" applyNumberFormat="1" applyBorder="1" applyAlignment="1">
      <alignment horizontal="center" readingOrder="1"/>
    </xf>
    <xf numFmtId="0" fontId="94" fillId="0" borderId="0" xfId="48" applyBorder="1" applyAlignment="1">
      <alignment horizontal="center" readingOrder="1"/>
    </xf>
    <xf numFmtId="0" fontId="16" fillId="0" borderId="71" xfId="48" applyFont="1" applyBorder="1" applyAlignment="1">
      <alignment horizontal="right"/>
    </xf>
    <xf numFmtId="0" fontId="94" fillId="0" borderId="72" xfId="48" applyBorder="1" applyAlignment="1">
      <alignment horizontal="right"/>
    </xf>
    <xf numFmtId="0" fontId="52" fillId="0" borderId="0" xfId="48" applyFont="1" applyBorder="1" applyAlignment="1">
      <alignment horizontal="center" readingOrder="1"/>
    </xf>
    <xf numFmtId="165" fontId="52" fillId="0" borderId="0" xfId="48" applyNumberFormat="1" applyFont="1" applyBorder="1" applyAlignment="1">
      <alignment horizontal="center" readingOrder="1"/>
    </xf>
    <xf numFmtId="0" fontId="52" fillId="0" borderId="0" xfId="48" applyFont="1" applyBorder="1" applyAlignment="1">
      <alignment horizontal="center"/>
    </xf>
    <xf numFmtId="0" fontId="52" fillId="0" borderId="71" xfId="48" applyFont="1" applyBorder="1" applyAlignment="1">
      <alignment horizontal="right"/>
    </xf>
    <xf numFmtId="0" fontId="45" fillId="0" borderId="0" xfId="48" applyFont="1" applyFill="1" applyBorder="1"/>
    <xf numFmtId="168" fontId="16" fillId="0" borderId="0" xfId="48" applyNumberFormat="1" applyFont="1" applyFill="1" applyBorder="1" applyAlignment="1">
      <alignment horizontal="right" wrapText="1"/>
    </xf>
    <xf numFmtId="9" fontId="44" fillId="0" borderId="0" xfId="48" applyNumberFormat="1" applyFont="1" applyFill="1" applyBorder="1" applyAlignment="1">
      <alignment horizontal="right" wrapText="1"/>
    </xf>
    <xf numFmtId="3" fontId="44" fillId="0" borderId="0" xfId="48" applyNumberFormat="1" applyFont="1" applyFill="1" applyBorder="1" applyAlignment="1">
      <alignment horizontal="right" wrapText="1"/>
    </xf>
    <xf numFmtId="167" fontId="45" fillId="0" borderId="72" xfId="49" applyNumberFormat="1" applyFont="1" applyFill="1" applyBorder="1" applyAlignment="1">
      <alignment horizontal="right" wrapText="1"/>
    </xf>
    <xf numFmtId="43" fontId="45" fillId="0" borderId="0" xfId="49" applyFont="1" applyFill="1" applyBorder="1" applyAlignment="1">
      <alignment horizontal="center" wrapText="1"/>
    </xf>
    <xf numFmtId="165" fontId="45" fillId="0" borderId="0" xfId="49" applyNumberFormat="1" applyFont="1" applyFill="1" applyBorder="1" applyAlignment="1">
      <alignment horizontal="center" wrapText="1" readingOrder="1"/>
    </xf>
    <xf numFmtId="0" fontId="41" fillId="0" borderId="71" xfId="48" applyFont="1" applyBorder="1" applyAlignment="1">
      <alignment wrapText="1"/>
    </xf>
    <xf numFmtId="0" fontId="94" fillId="0" borderId="6" xfId="48" applyFont="1" applyFill="1" applyBorder="1" applyAlignment="1">
      <alignment wrapText="1"/>
    </xf>
    <xf numFmtId="165" fontId="94" fillId="0" borderId="43" xfId="48" applyNumberFormat="1" applyFill="1" applyBorder="1" applyAlignment="1">
      <alignment horizontal="center" wrapText="1"/>
    </xf>
    <xf numFmtId="165" fontId="44" fillId="0" borderId="1" xfId="48" applyNumberFormat="1" applyFont="1" applyFill="1" applyBorder="1" applyAlignment="1">
      <alignment horizontal="center" wrapText="1" readingOrder="1"/>
    </xf>
    <xf numFmtId="0" fontId="44" fillId="0" borderId="1" xfId="48" applyFont="1" applyFill="1" applyBorder="1" applyAlignment="1">
      <alignment horizontal="center" wrapText="1" readingOrder="2"/>
    </xf>
    <xf numFmtId="0" fontId="94" fillId="0" borderId="20" xfId="48" applyFont="1" applyFill="1" applyBorder="1"/>
    <xf numFmtId="0" fontId="94" fillId="0" borderId="20" xfId="48" applyFont="1" applyBorder="1"/>
    <xf numFmtId="0" fontId="48" fillId="7" borderId="6" xfId="48" applyFont="1" applyFill="1" applyBorder="1" applyAlignment="1">
      <alignment wrapText="1"/>
    </xf>
    <xf numFmtId="165" fontId="94" fillId="0" borderId="1" xfId="48" applyNumberFormat="1" applyFill="1" applyBorder="1" applyAlignment="1">
      <alignment horizontal="center" wrapText="1"/>
    </xf>
    <xf numFmtId="165" fontId="44" fillId="7" borderId="1" xfId="48" applyNumberFormat="1" applyFont="1" applyFill="1" applyBorder="1" applyAlignment="1">
      <alignment horizontal="center" wrapText="1" readingOrder="1"/>
    </xf>
    <xf numFmtId="0" fontId="44" fillId="7" borderId="1" xfId="48" applyFont="1" applyFill="1" applyBorder="1" applyAlignment="1">
      <alignment horizontal="center" wrapText="1" readingOrder="2"/>
    </xf>
    <xf numFmtId="0" fontId="16" fillId="7" borderId="20" xfId="48" applyFont="1" applyFill="1" applyBorder="1"/>
    <xf numFmtId="0" fontId="45" fillId="15" borderId="68" xfId="48" applyFont="1" applyFill="1" applyBorder="1" applyAlignment="1">
      <alignment horizontal="right"/>
    </xf>
    <xf numFmtId="165" fontId="45" fillId="15" borderId="95" xfId="48" applyNumberFormat="1" applyFont="1" applyFill="1" applyBorder="1" applyAlignment="1">
      <alignment horizontal="center" readingOrder="1"/>
    </xf>
    <xf numFmtId="0" fontId="45" fillId="15" borderId="95" xfId="48" applyFont="1" applyFill="1" applyBorder="1" applyAlignment="1">
      <alignment horizontal="center" readingOrder="1"/>
    </xf>
    <xf numFmtId="0" fontId="45" fillId="15" borderId="15" xfId="48" applyFont="1" applyFill="1" applyBorder="1" applyAlignment="1">
      <alignment horizontal="right"/>
    </xf>
    <xf numFmtId="0" fontId="48" fillId="7" borderId="14" xfId="48" applyFont="1" applyFill="1" applyBorder="1" applyAlignment="1">
      <alignment wrapText="1"/>
    </xf>
    <xf numFmtId="165" fontId="94" fillId="0" borderId="3" xfId="48" applyNumberFormat="1" applyFill="1" applyBorder="1" applyAlignment="1">
      <alignment horizontal="center" wrapText="1"/>
    </xf>
    <xf numFmtId="165" fontId="44" fillId="7" borderId="3" xfId="48" applyNumberFormat="1" applyFont="1" applyFill="1" applyBorder="1" applyAlignment="1">
      <alignment horizontal="center" wrapText="1" readingOrder="1"/>
    </xf>
    <xf numFmtId="0" fontId="44" fillId="7" borderId="3" xfId="48" applyFont="1" applyFill="1" applyBorder="1" applyAlignment="1">
      <alignment horizontal="center" wrapText="1" readingOrder="2"/>
    </xf>
    <xf numFmtId="0" fontId="16" fillId="7" borderId="10" xfId="48" applyFont="1" applyFill="1" applyBorder="1"/>
    <xf numFmtId="165" fontId="94" fillId="0" borderId="45" xfId="48" applyNumberFormat="1" applyFill="1" applyBorder="1" applyAlignment="1">
      <alignment horizontal="center" wrapText="1"/>
    </xf>
    <xf numFmtId="0" fontId="16" fillId="0" borderId="66" xfId="48" applyFont="1" applyBorder="1" applyAlignment="1">
      <alignment horizontal="right" wrapText="1"/>
    </xf>
    <xf numFmtId="0" fontId="94" fillId="15" borderId="68" xfId="48" applyFill="1" applyBorder="1" applyAlignment="1">
      <alignment horizontal="right" wrapText="1" readingOrder="2"/>
    </xf>
    <xf numFmtId="0" fontId="44" fillId="15" borderId="95" xfId="48" applyFont="1" applyFill="1" applyBorder="1" applyAlignment="1">
      <alignment horizontal="center" readingOrder="1"/>
    </xf>
    <xf numFmtId="0" fontId="45" fillId="15" borderId="15" xfId="48" applyFont="1" applyFill="1" applyBorder="1" applyAlignment="1">
      <alignment horizontal="right" wrapText="1"/>
    </xf>
    <xf numFmtId="0" fontId="48" fillId="0" borderId="91" xfId="48" applyFont="1" applyBorder="1" applyAlignment="1">
      <alignment wrapText="1"/>
    </xf>
    <xf numFmtId="165" fontId="94" fillId="0" borderId="2" xfId="48" applyNumberFormat="1" applyBorder="1" applyAlignment="1">
      <alignment horizontal="center" readingOrder="1"/>
    </xf>
    <xf numFmtId="0" fontId="94" fillId="0" borderId="2" xfId="48" applyBorder="1" applyAlignment="1">
      <alignment horizontal="center"/>
    </xf>
    <xf numFmtId="0" fontId="94" fillId="0" borderId="64" xfId="48" applyFill="1" applyBorder="1"/>
    <xf numFmtId="2" fontId="16" fillId="0" borderId="6" xfId="48" applyNumberFormat="1" applyFont="1" applyFill="1" applyBorder="1" applyAlignment="1">
      <alignment horizontal="right" wrapText="1"/>
    </xf>
    <xf numFmtId="165" fontId="44" fillId="0" borderId="1" xfId="48" applyNumberFormat="1" applyFont="1" applyFill="1" applyBorder="1" applyAlignment="1">
      <alignment horizontal="center" readingOrder="1"/>
    </xf>
    <xf numFmtId="0" fontId="44" fillId="0" borderId="1" xfId="48" applyFont="1" applyFill="1" applyBorder="1" applyAlignment="1">
      <alignment horizontal="center"/>
    </xf>
    <xf numFmtId="0" fontId="16" fillId="0" borderId="20" xfId="48" applyFont="1" applyFill="1" applyBorder="1" applyAlignment="1">
      <alignment horizontal="right" readingOrder="2"/>
    </xf>
    <xf numFmtId="0" fontId="48" fillId="0" borderId="6" xfId="48" applyFont="1" applyBorder="1" applyAlignment="1">
      <alignment wrapText="1"/>
    </xf>
    <xf numFmtId="165" fontId="94" fillId="0" borderId="1" xfId="48" applyNumberFormat="1" applyBorder="1" applyAlignment="1">
      <alignment horizontal="center" readingOrder="1"/>
    </xf>
    <xf numFmtId="0" fontId="94" fillId="0" borderId="1" xfId="48" applyBorder="1" applyAlignment="1">
      <alignment horizontal="center"/>
    </xf>
    <xf numFmtId="0" fontId="94" fillId="0" borderId="20" xfId="48" applyFill="1" applyBorder="1"/>
    <xf numFmtId="0" fontId="48" fillId="0" borderId="70" xfId="48" applyFont="1" applyBorder="1" applyAlignment="1">
      <alignment wrapText="1"/>
    </xf>
    <xf numFmtId="165" fontId="94" fillId="0" borderId="46" xfId="48" applyNumberFormat="1" applyFill="1" applyBorder="1" applyAlignment="1">
      <alignment horizontal="center" wrapText="1"/>
    </xf>
    <xf numFmtId="165" fontId="94" fillId="0" borderId="4" xfId="48" applyNumberFormat="1" applyBorder="1" applyAlignment="1">
      <alignment horizontal="center" readingOrder="1"/>
    </xf>
    <xf numFmtId="0" fontId="94" fillId="0" borderId="4" xfId="48" applyBorder="1" applyAlignment="1">
      <alignment horizontal="center"/>
    </xf>
    <xf numFmtId="0" fontId="94" fillId="0" borderId="19" xfId="48" applyFill="1" applyBorder="1"/>
    <xf numFmtId="0" fontId="52" fillId="0" borderId="19" xfId="48" applyFont="1" applyFill="1" applyBorder="1"/>
    <xf numFmtId="0" fontId="94" fillId="0" borderId="20" xfId="48" applyBorder="1"/>
    <xf numFmtId="0" fontId="45" fillId="15" borderId="68" xfId="48" applyFont="1" applyFill="1" applyBorder="1" applyAlignment="1">
      <alignment horizontal="right" wrapText="1"/>
    </xf>
    <xf numFmtId="0" fontId="45" fillId="15" borderId="96" xfId="48" applyFont="1" applyFill="1" applyBorder="1" applyAlignment="1">
      <alignment horizontal="right" wrapText="1" readingOrder="2"/>
    </xf>
    <xf numFmtId="165" fontId="45" fillId="15" borderId="96" xfId="48" applyNumberFormat="1" applyFont="1" applyFill="1" applyBorder="1" applyAlignment="1">
      <alignment horizontal="right" wrapText="1" readingOrder="1"/>
    </xf>
    <xf numFmtId="0" fontId="45" fillId="15" borderId="96" xfId="48" applyFont="1" applyFill="1" applyBorder="1" applyAlignment="1">
      <alignment horizontal="right" wrapText="1"/>
    </xf>
    <xf numFmtId="0" fontId="48" fillId="0" borderId="6" xfId="48" applyFont="1" applyFill="1" applyBorder="1" applyAlignment="1">
      <alignment horizontal="right" wrapText="1" readingOrder="2"/>
    </xf>
    <xf numFmtId="165" fontId="44" fillId="0" borderId="43" xfId="48" applyNumberFormat="1" applyFont="1" applyFill="1" applyBorder="1" applyAlignment="1">
      <alignment horizontal="center" readingOrder="1"/>
    </xf>
    <xf numFmtId="0" fontId="44" fillId="0" borderId="1" xfId="48" applyFont="1" applyFill="1" applyBorder="1" applyAlignment="1">
      <alignment horizontal="center" readingOrder="2"/>
    </xf>
    <xf numFmtId="0" fontId="48" fillId="0" borderId="70" xfId="48" applyFont="1" applyFill="1" applyBorder="1" applyAlignment="1">
      <alignment horizontal="right" wrapText="1"/>
    </xf>
    <xf numFmtId="165" fontId="44" fillId="0" borderId="4" xfId="48" applyNumberFormat="1" applyFont="1" applyFill="1" applyBorder="1" applyAlignment="1">
      <alignment horizontal="center" readingOrder="1"/>
    </xf>
    <xf numFmtId="0" fontId="44" fillId="0" borderId="4" xfId="48" applyFont="1" applyFill="1" applyBorder="1" applyAlignment="1">
      <alignment horizontal="center"/>
    </xf>
    <xf numFmtId="0" fontId="16" fillId="0" borderId="19" xfId="48" applyFont="1" applyBorder="1" applyAlignment="1">
      <alignment horizontal="right" wrapText="1"/>
    </xf>
    <xf numFmtId="165" fontId="44" fillId="15" borderId="95" xfId="48" applyNumberFormat="1" applyFont="1" applyFill="1" applyBorder="1" applyAlignment="1">
      <alignment horizontal="center" readingOrder="1"/>
    </xf>
    <xf numFmtId="0" fontId="44" fillId="15" borderId="95" xfId="48" applyFont="1" applyFill="1" applyBorder="1" applyAlignment="1">
      <alignment horizontal="center"/>
    </xf>
    <xf numFmtId="0" fontId="45" fillId="15" borderId="67" xfId="48" applyFont="1" applyFill="1" applyBorder="1" applyAlignment="1">
      <alignment wrapText="1"/>
    </xf>
    <xf numFmtId="165" fontId="48" fillId="0" borderId="91" xfId="48" applyNumberFormat="1" applyFont="1" applyFill="1" applyBorder="1" applyAlignment="1">
      <alignment horizontal="right" wrapText="1" readingOrder="2"/>
    </xf>
    <xf numFmtId="165" fontId="44" fillId="0" borderId="2" xfId="48" applyNumberFormat="1" applyFont="1" applyBorder="1" applyAlignment="1">
      <alignment horizontal="center" wrapText="1" readingOrder="1"/>
    </xf>
    <xf numFmtId="0" fontId="44" fillId="0" borderId="2" xfId="48" applyFont="1" applyBorder="1" applyAlignment="1">
      <alignment horizontal="center" wrapText="1" readingOrder="2"/>
    </xf>
    <xf numFmtId="165" fontId="48" fillId="0" borderId="6" xfId="48" applyNumberFormat="1" applyFont="1" applyFill="1" applyBorder="1" applyAlignment="1">
      <alignment horizontal="right" wrapText="1" readingOrder="2"/>
    </xf>
    <xf numFmtId="165" fontId="44" fillId="0" borderId="1" xfId="48" applyNumberFormat="1" applyFont="1" applyBorder="1" applyAlignment="1">
      <alignment horizontal="center" wrapText="1" readingOrder="1"/>
    </xf>
    <xf numFmtId="0" fontId="44" fillId="0" borderId="1" xfId="48" applyFont="1" applyBorder="1" applyAlignment="1">
      <alignment horizontal="center" wrapText="1" readingOrder="2"/>
    </xf>
    <xf numFmtId="0" fontId="16" fillId="0" borderId="65" xfId="48" applyFont="1" applyBorder="1" applyAlignment="1">
      <alignment horizontal="right" wrapText="1"/>
    </xf>
    <xf numFmtId="165" fontId="50" fillId="7" borderId="6" xfId="48" applyNumberFormat="1" applyFont="1" applyFill="1" applyBorder="1" applyAlignment="1">
      <alignment horizontal="right" wrapText="1" readingOrder="2"/>
    </xf>
    <xf numFmtId="0" fontId="16" fillId="0" borderId="20" xfId="48" applyFont="1" applyBorder="1" applyAlignment="1">
      <alignment horizontal="right" wrapText="1"/>
    </xf>
    <xf numFmtId="165" fontId="48" fillId="0" borderId="6" xfId="48" applyNumberFormat="1" applyFont="1" applyFill="1" applyBorder="1" applyAlignment="1">
      <alignment horizontal="right" wrapText="1"/>
    </xf>
    <xf numFmtId="165" fontId="48" fillId="0" borderId="70" xfId="48" applyNumberFormat="1" applyFont="1" applyFill="1" applyBorder="1" applyAlignment="1">
      <alignment horizontal="right" wrapText="1"/>
    </xf>
    <xf numFmtId="165" fontId="44" fillId="0" borderId="4" xfId="48" applyNumberFormat="1" applyFont="1" applyFill="1" applyBorder="1" applyAlignment="1">
      <alignment horizontal="center" wrapText="1" readingOrder="1"/>
    </xf>
    <xf numFmtId="0" fontId="44" fillId="0" borderId="4" xfId="48" applyFont="1" applyFill="1" applyBorder="1" applyAlignment="1">
      <alignment horizontal="center" wrapText="1" readingOrder="2"/>
    </xf>
    <xf numFmtId="0" fontId="16" fillId="0" borderId="94" xfId="48" applyFont="1" applyFill="1" applyBorder="1" applyAlignment="1">
      <alignment horizontal="right" wrapText="1"/>
    </xf>
    <xf numFmtId="0" fontId="16" fillId="0" borderId="6" xfId="48" applyFont="1" applyFill="1" applyBorder="1" applyAlignment="1">
      <alignment horizontal="right" wrapText="1" readingOrder="2"/>
    </xf>
    <xf numFmtId="0" fontId="44" fillId="0" borderId="1" xfId="48" applyNumberFormat="1" applyFont="1" applyFill="1" applyBorder="1" applyAlignment="1">
      <alignment horizontal="center" readingOrder="2"/>
    </xf>
    <xf numFmtId="165" fontId="48" fillId="0" borderId="6" xfId="48" applyNumberFormat="1" applyFont="1" applyFill="1" applyBorder="1" applyAlignment="1">
      <alignment horizontal="right" wrapText="1" readingOrder="1"/>
    </xf>
    <xf numFmtId="0" fontId="47" fillId="0" borderId="6" xfId="48" applyFont="1" applyFill="1" applyBorder="1" applyAlignment="1">
      <alignment horizontal="right" wrapText="1" readingOrder="2"/>
    </xf>
    <xf numFmtId="0" fontId="44" fillId="0" borderId="1" xfId="48" applyFont="1" applyFill="1" applyBorder="1" applyAlignment="1">
      <alignment horizontal="center" readingOrder="1"/>
    </xf>
    <xf numFmtId="0" fontId="16" fillId="0" borderId="70" xfId="48" applyFont="1" applyFill="1" applyBorder="1" applyAlignment="1">
      <alignment horizontal="right" wrapText="1" readingOrder="2"/>
    </xf>
    <xf numFmtId="165" fontId="44" fillId="0" borderId="46" xfId="48" applyNumberFormat="1" applyFont="1" applyFill="1" applyBorder="1" applyAlignment="1">
      <alignment horizontal="center" readingOrder="1"/>
    </xf>
    <xf numFmtId="0" fontId="44" fillId="0" borderId="4" xfId="48" applyFont="1" applyFill="1" applyBorder="1" applyAlignment="1">
      <alignment horizontal="center" readingOrder="1"/>
    </xf>
    <xf numFmtId="0" fontId="16" fillId="15" borderId="68" xfId="48" applyFont="1" applyFill="1" applyBorder="1" applyAlignment="1">
      <alignment horizontal="right" wrapText="1" readingOrder="2"/>
    </xf>
    <xf numFmtId="0" fontId="37" fillId="0" borderId="0" xfId="48" applyFont="1" applyFill="1" applyBorder="1" applyAlignment="1">
      <alignment horizontal="right"/>
    </xf>
    <xf numFmtId="3" fontId="39" fillId="0" borderId="68" xfId="48" applyNumberFormat="1" applyFont="1" applyFill="1" applyBorder="1" applyAlignment="1">
      <alignment horizontal="right" readingOrder="2"/>
    </xf>
    <xf numFmtId="165" fontId="39" fillId="0" borderId="95" xfId="48" applyNumberFormat="1" applyFont="1" applyFill="1" applyBorder="1" applyAlignment="1">
      <alignment horizontal="center" readingOrder="2"/>
    </xf>
    <xf numFmtId="3" fontId="39" fillId="0" borderId="95" xfId="48" applyNumberFormat="1" applyFont="1" applyFill="1" applyBorder="1" applyAlignment="1">
      <alignment horizontal="center" wrapText="1" readingOrder="2"/>
    </xf>
    <xf numFmtId="3" fontId="39" fillId="0" borderId="15" xfId="48" applyNumberFormat="1" applyFont="1" applyFill="1" applyBorder="1" applyAlignment="1">
      <alignment horizontal="right"/>
    </xf>
    <xf numFmtId="165" fontId="94" fillId="0" borderId="0" xfId="48" applyNumberFormat="1" applyFill="1" applyAlignment="1">
      <alignment horizontal="center" readingOrder="1"/>
    </xf>
    <xf numFmtId="0" fontId="94" fillId="0" borderId="0" xfId="48" applyFill="1" applyAlignment="1">
      <alignment horizontal="center" readingOrder="1"/>
    </xf>
    <xf numFmtId="0" fontId="36" fillId="0" borderId="0" xfId="48" applyFont="1" applyFill="1"/>
    <xf numFmtId="0" fontId="43" fillId="0" borderId="0" xfId="48" applyFont="1" applyFill="1" applyAlignment="1">
      <alignment horizontal="right"/>
    </xf>
    <xf numFmtId="0" fontId="34" fillId="0" borderId="0" xfId="48" applyFont="1" applyFill="1"/>
    <xf numFmtId="3" fontId="34" fillId="0" borderId="0" xfId="48" applyNumberFormat="1" applyFont="1" applyFill="1"/>
    <xf numFmtId="0" fontId="34" fillId="0" borderId="0" xfId="48" applyFont="1"/>
    <xf numFmtId="0" fontId="34" fillId="0" borderId="0" xfId="48" applyFont="1" applyAlignment="1">
      <alignment horizontal="center"/>
    </xf>
    <xf numFmtId="0" fontId="94" fillId="0" borderId="0" xfId="48" applyFill="1" applyAlignment="1">
      <alignment horizontal="center"/>
    </xf>
    <xf numFmtId="165" fontId="15" fillId="0" borderId="0" xfId="48" applyNumberFormat="1" applyFont="1" applyAlignment="1">
      <alignment horizontal="center" readingOrder="1"/>
    </xf>
    <xf numFmtId="0" fontId="15" fillId="0" borderId="0" xfId="48" applyFont="1" applyAlignment="1">
      <alignment horizontal="center"/>
    </xf>
    <xf numFmtId="0" fontId="94" fillId="0" borderId="0" xfId="48" applyAlignment="1">
      <alignment horizontal="center"/>
    </xf>
    <xf numFmtId="165" fontId="37" fillId="0" borderId="0" xfId="48" applyNumberFormat="1" applyFont="1" applyFill="1" applyAlignment="1">
      <alignment horizontal="right" readingOrder="1"/>
    </xf>
    <xf numFmtId="165" fontId="42" fillId="0" borderId="0" xfId="48" applyNumberFormat="1" applyFont="1" applyFill="1" applyAlignment="1">
      <alignment horizontal="right" readingOrder="1"/>
    </xf>
    <xf numFmtId="165" fontId="41" fillId="0" borderId="0" xfId="48" applyNumberFormat="1" applyFont="1" applyAlignment="1">
      <alignment horizontal="center" readingOrder="2"/>
    </xf>
    <xf numFmtId="0" fontId="40" fillId="0" borderId="0" xfId="48" applyFont="1" applyAlignment="1">
      <alignment horizontal="right"/>
    </xf>
    <xf numFmtId="0" fontId="37" fillId="0" borderId="0" xfId="48" applyFont="1" applyFill="1"/>
    <xf numFmtId="0" fontId="37" fillId="0" borderId="0" xfId="48" applyFont="1" applyFill="1" applyBorder="1"/>
    <xf numFmtId="0" fontId="39" fillId="0" borderId="0" xfId="48" applyFont="1" applyFill="1" applyAlignment="1">
      <alignment horizontal="right"/>
    </xf>
    <xf numFmtId="0" fontId="37" fillId="0" borderId="0" xfId="48" applyFont="1" applyFill="1" applyAlignment="1">
      <alignment horizontal="right" readingOrder="1"/>
    </xf>
    <xf numFmtId="165" fontId="37" fillId="0" borderId="0" xfId="48" applyNumberFormat="1" applyFont="1" applyAlignment="1">
      <alignment horizontal="right" readingOrder="1"/>
    </xf>
    <xf numFmtId="165" fontId="38" fillId="0" borderId="0" xfId="48" applyNumberFormat="1" applyFont="1" applyAlignment="1">
      <alignment horizontal="center" readingOrder="1"/>
    </xf>
    <xf numFmtId="165" fontId="37" fillId="0" borderId="0" xfId="48" applyNumberFormat="1" applyFont="1" applyAlignment="1">
      <alignment horizontal="center" readingOrder="1"/>
    </xf>
    <xf numFmtId="0" fontId="37" fillId="0" borderId="0" xfId="48" applyFont="1" applyAlignment="1">
      <alignment horizontal="center" readingOrder="1"/>
    </xf>
    <xf numFmtId="0" fontId="34" fillId="0" borderId="0" xfId="48" applyFont="1" applyAlignment="1">
      <alignment horizontal="right"/>
    </xf>
    <xf numFmtId="0" fontId="36" fillId="0" borderId="0" xfId="48" applyFont="1" applyAlignment="1">
      <alignment horizontal="right"/>
    </xf>
    <xf numFmtId="165" fontId="35" fillId="0" borderId="0" xfId="48" applyNumberFormat="1" applyFont="1" applyFill="1" applyAlignment="1">
      <alignment horizontal="right" readingOrder="1"/>
    </xf>
    <xf numFmtId="14" fontId="52" fillId="0" borderId="0" xfId="48" applyNumberFormat="1" applyFont="1" applyAlignment="1">
      <alignment horizontal="left" readingOrder="1"/>
    </xf>
    <xf numFmtId="0" fontId="95" fillId="0" borderId="0" xfId="48" applyFont="1" applyAlignment="1">
      <alignment horizontal="center" vertical="center" readingOrder="2"/>
    </xf>
    <xf numFmtId="0" fontId="1" fillId="0" borderId="0" xfId="48" applyFont="1" applyFill="1" applyBorder="1" applyAlignment="1">
      <alignment horizontal="right" vertical="center" readingOrder="2"/>
    </xf>
    <xf numFmtId="0" fontId="95" fillId="0" borderId="0" xfId="48" applyFont="1" applyFill="1" applyBorder="1" applyAlignment="1">
      <alignment horizontal="center" vertical="center" readingOrder="2"/>
    </xf>
    <xf numFmtId="1" fontId="96" fillId="0" borderId="0" xfId="48" applyNumberFormat="1" applyFont="1" applyFill="1" applyBorder="1" applyAlignment="1">
      <alignment horizontal="center" vertical="center" readingOrder="2"/>
    </xf>
    <xf numFmtId="164" fontId="96" fillId="0" borderId="0" xfId="48" applyNumberFormat="1" applyFont="1" applyFill="1" applyBorder="1" applyAlignment="1">
      <alignment horizontal="center" vertical="center" readingOrder="2"/>
    </xf>
    <xf numFmtId="1" fontId="97" fillId="0" borderId="0" xfId="48" applyNumberFormat="1" applyFont="1" applyAlignment="1">
      <alignment horizontal="right" vertical="center" wrapText="1" readingOrder="2"/>
    </xf>
    <xf numFmtId="0" fontId="94" fillId="0" borderId="0" xfId="48" applyAlignment="1">
      <alignment vertical="center" readingOrder="2"/>
    </xf>
    <xf numFmtId="0" fontId="97" fillId="0" borderId="0" xfId="48" applyFont="1" applyAlignment="1">
      <alignment horizontal="right" vertical="center" wrapText="1" readingOrder="2"/>
    </xf>
    <xf numFmtId="0" fontId="97" fillId="0" borderId="0" xfId="48" applyFont="1" applyAlignment="1">
      <alignment horizontal="center" vertical="center" readingOrder="2"/>
    </xf>
    <xf numFmtId="1" fontId="95" fillId="0" borderId="0" xfId="48" applyNumberFormat="1" applyFont="1" applyAlignment="1">
      <alignment horizontal="center" vertical="center" readingOrder="2"/>
    </xf>
    <xf numFmtId="0" fontId="2" fillId="0" borderId="1" xfId="48" applyFont="1" applyFill="1" applyBorder="1" applyAlignment="1">
      <alignment horizontal="center" vertical="center" wrapText="1" readingOrder="2"/>
    </xf>
    <xf numFmtId="1" fontId="2" fillId="0" borderId="1" xfId="48" applyNumberFormat="1" applyFont="1" applyFill="1" applyBorder="1" applyAlignment="1">
      <alignment horizontal="center" vertical="center" wrapText="1" readingOrder="2"/>
    </xf>
    <xf numFmtId="0" fontId="52" fillId="0" borderId="0" xfId="48" applyFont="1" applyAlignment="1">
      <alignment vertical="center" readingOrder="2"/>
    </xf>
    <xf numFmtId="0" fontId="3" fillId="2" borderId="1" xfId="48" applyFont="1" applyFill="1" applyBorder="1" applyAlignment="1">
      <alignment horizontal="center" vertical="center" readingOrder="2"/>
    </xf>
    <xf numFmtId="0" fontId="3" fillId="2" borderId="1" xfId="48" applyFont="1" applyFill="1" applyBorder="1" applyAlignment="1">
      <alignment horizontal="right" vertical="center" wrapText="1" readingOrder="2"/>
    </xf>
    <xf numFmtId="3" fontId="4" fillId="2" borderId="1" xfId="48" applyNumberFormat="1" applyFont="1" applyFill="1" applyBorder="1" applyAlignment="1">
      <alignment horizontal="center" vertical="center" wrapText="1" readingOrder="2"/>
    </xf>
    <xf numFmtId="165" fontId="4" fillId="2" borderId="1" xfId="48" applyNumberFormat="1" applyFont="1" applyFill="1" applyBorder="1" applyAlignment="1">
      <alignment horizontal="center" vertical="center" wrapText="1" readingOrder="2"/>
    </xf>
    <xf numFmtId="0" fontId="4" fillId="2" borderId="1" xfId="48" applyFont="1" applyFill="1" applyBorder="1" applyAlignment="1">
      <alignment horizontal="right" vertical="center" wrapText="1" readingOrder="2"/>
    </xf>
    <xf numFmtId="0" fontId="4" fillId="0" borderId="1" xfId="48" applyFont="1" applyFill="1" applyBorder="1" applyAlignment="1">
      <alignment horizontal="right" vertical="center" wrapText="1" readingOrder="2"/>
    </xf>
    <xf numFmtId="1" fontId="4" fillId="0" borderId="1" xfId="48" applyNumberFormat="1" applyFont="1" applyFill="1" applyBorder="1" applyAlignment="1">
      <alignment horizontal="center" vertical="center" wrapText="1" readingOrder="2"/>
    </xf>
    <xf numFmtId="165" fontId="4" fillId="38" borderId="1" xfId="48" applyNumberFormat="1" applyFont="1" applyFill="1" applyBorder="1" applyAlignment="1">
      <alignment horizontal="center" vertical="center" wrapText="1" readingOrder="2"/>
    </xf>
    <xf numFmtId="165" fontId="4" fillId="0" borderId="1" xfId="48" applyNumberFormat="1" applyFont="1" applyFill="1" applyBorder="1" applyAlignment="1">
      <alignment horizontal="center" vertical="center" wrapText="1" readingOrder="2"/>
    </xf>
    <xf numFmtId="0" fontId="4" fillId="0" borderId="1" xfId="48" applyFont="1" applyFill="1" applyBorder="1" applyAlignment="1">
      <alignment horizontal="center" vertical="center" wrapText="1" readingOrder="2"/>
    </xf>
    <xf numFmtId="0" fontId="4" fillId="2" borderId="1" xfId="48" applyFont="1" applyFill="1" applyBorder="1" applyAlignment="1">
      <alignment horizontal="center" vertical="center" wrapText="1" readingOrder="2"/>
    </xf>
    <xf numFmtId="1" fontId="4" fillId="2" borderId="1" xfId="48" applyNumberFormat="1" applyFont="1" applyFill="1" applyBorder="1" applyAlignment="1">
      <alignment horizontal="center" vertical="center" wrapText="1" readingOrder="2"/>
    </xf>
    <xf numFmtId="1" fontId="4" fillId="2" borderId="1" xfId="48" applyNumberFormat="1" applyFont="1" applyFill="1" applyBorder="1" applyAlignment="1">
      <alignment horizontal="right" vertical="center" wrapText="1" readingOrder="2"/>
    </xf>
    <xf numFmtId="0" fontId="3" fillId="0" borderId="1" xfId="48" applyFont="1" applyFill="1" applyBorder="1" applyAlignment="1">
      <alignment horizontal="center" vertical="center" wrapText="1" readingOrder="2"/>
    </xf>
    <xf numFmtId="3" fontId="4" fillId="0" borderId="1" xfId="48" applyNumberFormat="1" applyFont="1" applyFill="1" applyBorder="1" applyAlignment="1">
      <alignment horizontal="center" vertical="center" wrapText="1" readingOrder="2"/>
    </xf>
    <xf numFmtId="1" fontId="4" fillId="0" borderId="1" xfId="48" applyNumberFormat="1" applyFont="1" applyFill="1" applyBorder="1" applyAlignment="1">
      <alignment horizontal="right" vertical="center" wrapText="1" readingOrder="2"/>
    </xf>
    <xf numFmtId="165" fontId="4" fillId="0" borderId="1" xfId="48" applyNumberFormat="1" applyFont="1" applyFill="1" applyBorder="1" applyAlignment="1">
      <alignment horizontal="center" vertical="center" readingOrder="2"/>
    </xf>
    <xf numFmtId="0" fontId="3" fillId="0" borderId="1" xfId="48" applyFont="1" applyFill="1" applyBorder="1" applyAlignment="1">
      <alignment vertical="center" wrapText="1" readingOrder="2"/>
    </xf>
    <xf numFmtId="0" fontId="94" fillId="0" borderId="1" xfId="48" applyBorder="1" applyAlignment="1">
      <alignment horizontal="right" vertical="center" wrapText="1" readingOrder="2"/>
    </xf>
    <xf numFmtId="0" fontId="6" fillId="3" borderId="1" xfId="48" applyFont="1" applyFill="1" applyBorder="1" applyAlignment="1">
      <alignment horizontal="center" vertical="center" wrapText="1" readingOrder="2"/>
    </xf>
    <xf numFmtId="0" fontId="7" fillId="3" borderId="1" xfId="48" applyFont="1" applyFill="1" applyBorder="1" applyAlignment="1">
      <alignment horizontal="center" vertical="center" wrapText="1" readingOrder="2"/>
    </xf>
    <xf numFmtId="1" fontId="6" fillId="3" borderId="1" xfId="48" applyNumberFormat="1" applyFont="1" applyFill="1" applyBorder="1" applyAlignment="1">
      <alignment horizontal="center" vertical="center" wrapText="1" readingOrder="2"/>
    </xf>
    <xf numFmtId="165" fontId="6" fillId="3" borderId="1" xfId="48" applyNumberFormat="1" applyFont="1" applyFill="1" applyBorder="1" applyAlignment="1">
      <alignment horizontal="center" vertical="center" wrapText="1" readingOrder="2"/>
    </xf>
    <xf numFmtId="1" fontId="7" fillId="3" borderId="1" xfId="48" applyNumberFormat="1" applyFont="1" applyFill="1" applyBorder="1" applyAlignment="1">
      <alignment horizontal="center" vertical="center" wrapText="1" readingOrder="2"/>
    </xf>
    <xf numFmtId="0" fontId="94" fillId="0" borderId="0" xfId="48" applyFill="1" applyAlignment="1">
      <alignment vertical="center" readingOrder="2"/>
    </xf>
    <xf numFmtId="0" fontId="4" fillId="0" borderId="0" xfId="48" applyFont="1" applyFill="1" applyBorder="1" applyAlignment="1">
      <alignment horizontal="center" vertical="center" wrapText="1" readingOrder="2"/>
    </xf>
    <xf numFmtId="0" fontId="4" fillId="0" borderId="0" xfId="48" applyFont="1" applyFill="1" applyBorder="1" applyAlignment="1">
      <alignment horizontal="right" vertical="center" wrapText="1" readingOrder="2"/>
    </xf>
    <xf numFmtId="1" fontId="4" fillId="0" borderId="0" xfId="48" applyNumberFormat="1" applyFont="1" applyFill="1" applyBorder="1" applyAlignment="1">
      <alignment horizontal="center" vertical="center" wrapText="1" readingOrder="2"/>
    </xf>
    <xf numFmtId="165" fontId="4" fillId="0" borderId="0" xfId="48" applyNumberFormat="1" applyFont="1" applyFill="1" applyBorder="1" applyAlignment="1">
      <alignment horizontal="center" vertical="center" wrapText="1" readingOrder="2"/>
    </xf>
    <xf numFmtId="1" fontId="4" fillId="0" borderId="0" xfId="48" applyNumberFormat="1" applyFont="1" applyFill="1" applyBorder="1" applyAlignment="1">
      <alignment vertical="center" wrapText="1" readingOrder="2"/>
    </xf>
    <xf numFmtId="0" fontId="3" fillId="0" borderId="0" xfId="48" applyFont="1" applyAlignment="1">
      <alignment vertical="center" readingOrder="2"/>
    </xf>
    <xf numFmtId="0" fontId="8" fillId="0" borderId="0" xfId="48" applyFont="1" applyAlignment="1">
      <alignment horizontal="right" vertical="center" wrapText="1" readingOrder="2"/>
    </xf>
    <xf numFmtId="0" fontId="9" fillId="0" borderId="0" xfId="48" applyFont="1" applyAlignment="1">
      <alignment horizontal="center" vertical="center" readingOrder="2"/>
    </xf>
    <xf numFmtId="0" fontId="10" fillId="0" borderId="0" xfId="48" applyFont="1" applyAlignment="1">
      <alignment horizontal="center" vertical="center" readingOrder="2"/>
    </xf>
    <xf numFmtId="0" fontId="11" fillId="0" borderId="0" xfId="48" applyFont="1" applyAlignment="1">
      <alignment horizontal="right" vertical="center" wrapText="1" readingOrder="2"/>
    </xf>
    <xf numFmtId="0" fontId="12" fillId="0" borderId="0" xfId="48" applyFont="1" applyAlignment="1">
      <alignment vertical="center" readingOrder="2"/>
    </xf>
    <xf numFmtId="0" fontId="11" fillId="0" borderId="0" xfId="48" applyFont="1" applyAlignment="1">
      <alignment horizontal="right" vertical="center" readingOrder="2"/>
    </xf>
    <xf numFmtId="0" fontId="98" fillId="0" borderId="0" xfId="48" applyFont="1" applyAlignment="1">
      <alignment horizontal="center" vertical="center" readingOrder="2"/>
    </xf>
    <xf numFmtId="0" fontId="94" fillId="0" borderId="0" xfId="48" applyAlignment="1">
      <alignment horizontal="center" vertical="center" readingOrder="2"/>
    </xf>
    <xf numFmtId="0" fontId="94" fillId="0" borderId="0" xfId="48" applyAlignment="1">
      <alignment horizontal="right" vertical="center" wrapText="1" readingOrder="2"/>
    </xf>
    <xf numFmtId="0" fontId="11" fillId="0" borderId="0" xfId="48" applyFont="1" applyFill="1" applyBorder="1" applyAlignment="1">
      <alignment horizontal="right" vertical="center" readingOrder="2"/>
    </xf>
    <xf numFmtId="0" fontId="13" fillId="4" borderId="15" xfId="48" applyFont="1" applyFill="1" applyBorder="1" applyAlignment="1"/>
    <xf numFmtId="0" fontId="13" fillId="4" borderId="16" xfId="48" applyFont="1" applyFill="1" applyBorder="1" applyAlignment="1"/>
    <xf numFmtId="0" fontId="13" fillId="4" borderId="17" xfId="48" applyFont="1" applyFill="1" applyBorder="1" applyAlignment="1"/>
    <xf numFmtId="0" fontId="94" fillId="0" borderId="0" xfId="48"/>
    <xf numFmtId="0" fontId="14" fillId="5" borderId="15" xfId="48" applyFont="1" applyFill="1" applyBorder="1" applyAlignment="1"/>
    <xf numFmtId="0" fontId="14" fillId="5" borderId="16" xfId="48" applyFont="1" applyFill="1" applyBorder="1" applyAlignment="1"/>
    <xf numFmtId="0" fontId="14" fillId="5" borderId="17" xfId="48" applyFont="1" applyFill="1" applyBorder="1" applyAlignment="1"/>
    <xf numFmtId="0" fontId="14" fillId="6" borderId="18" xfId="48" applyFont="1" applyFill="1" applyBorder="1" applyAlignment="1">
      <alignment horizontal="center" vertical="center" wrapText="1"/>
    </xf>
    <xf numFmtId="0" fontId="15" fillId="0" borderId="19" xfId="48" applyFont="1" applyBorder="1" applyAlignment="1">
      <alignment horizontal="right"/>
    </xf>
    <xf numFmtId="166" fontId="15" fillId="0" borderId="1" xfId="49" applyNumberFormat="1" applyFont="1" applyBorder="1" applyAlignment="1">
      <alignment horizontal="center"/>
    </xf>
    <xf numFmtId="167" fontId="15" fillId="0" borderId="1" xfId="49" applyNumberFormat="1" applyFont="1" applyFill="1" applyBorder="1" applyAlignment="1">
      <alignment horizontal="center"/>
    </xf>
    <xf numFmtId="167" fontId="15" fillId="0" borderId="6" xfId="49" applyNumberFormat="1" applyFont="1" applyBorder="1" applyAlignment="1">
      <alignment horizontal="right"/>
    </xf>
    <xf numFmtId="0" fontId="15" fillId="0" borderId="20" xfId="48" applyFont="1" applyBorder="1" applyAlignment="1">
      <alignment horizontal="right"/>
    </xf>
    <xf numFmtId="0" fontId="15" fillId="0" borderId="20" xfId="48" applyFont="1" applyBorder="1" applyAlignment="1">
      <alignment horizontal="right" vertical="center" wrapText="1"/>
    </xf>
    <xf numFmtId="167" fontId="15" fillId="0" borderId="6" xfId="49" applyNumberFormat="1" applyFont="1" applyBorder="1" applyAlignment="1">
      <alignment horizontal="center"/>
    </xf>
    <xf numFmtId="0" fontId="15" fillId="7" borderId="20" xfId="48" applyFont="1" applyFill="1" applyBorder="1" applyAlignment="1">
      <alignment horizontal="right"/>
    </xf>
    <xf numFmtId="0" fontId="17" fillId="0" borderId="20" xfId="48" applyFont="1" applyFill="1" applyBorder="1" applyAlignment="1">
      <alignment horizontal="right" vertical="center" wrapText="1"/>
    </xf>
    <xf numFmtId="167" fontId="17" fillId="0" borderId="1" xfId="49" applyNumberFormat="1" applyFont="1" applyFill="1" applyBorder="1" applyAlignment="1">
      <alignment horizontal="center"/>
    </xf>
    <xf numFmtId="166" fontId="17" fillId="0" borderId="1" xfId="49" applyNumberFormat="1" applyFont="1" applyFill="1" applyBorder="1" applyAlignment="1">
      <alignment horizontal="center"/>
    </xf>
    <xf numFmtId="167" fontId="0" fillId="0" borderId="1" xfId="49" applyNumberFormat="1" applyFont="1" applyBorder="1" applyAlignment="1">
      <alignment horizontal="center"/>
    </xf>
    <xf numFmtId="166" fontId="0" fillId="0" borderId="1" xfId="49" applyNumberFormat="1" applyFont="1" applyBorder="1" applyAlignment="1">
      <alignment horizontal="center"/>
    </xf>
    <xf numFmtId="167" fontId="0" fillId="0" borderId="6" xfId="49" applyNumberFormat="1" applyFont="1" applyBorder="1" applyAlignment="1">
      <alignment horizontal="center"/>
    </xf>
    <xf numFmtId="0" fontId="15" fillId="0" borderId="21" xfId="48" applyFont="1" applyBorder="1" applyAlignment="1">
      <alignment horizontal="right"/>
    </xf>
    <xf numFmtId="167" fontId="0" fillId="0" borderId="12" xfId="49" applyNumberFormat="1" applyFont="1" applyBorder="1" applyAlignment="1">
      <alignment horizontal="center"/>
    </xf>
    <xf numFmtId="167" fontId="0" fillId="0" borderId="13" xfId="49" applyNumberFormat="1" applyFont="1" applyBorder="1" applyAlignment="1">
      <alignment horizontal="center"/>
    </xf>
    <xf numFmtId="0" fontId="45" fillId="15" borderId="97" xfId="48" applyFont="1" applyFill="1" applyBorder="1" applyAlignment="1">
      <alignment horizontal="right"/>
    </xf>
    <xf numFmtId="165" fontId="45" fillId="15" borderId="92" xfId="48" applyNumberFormat="1" applyFont="1" applyFill="1" applyBorder="1" applyAlignment="1">
      <alignment horizontal="center" readingOrder="1"/>
    </xf>
    <xf numFmtId="0" fontId="45" fillId="15" borderId="92" xfId="48" applyFont="1" applyFill="1" applyBorder="1" applyAlignment="1">
      <alignment horizontal="center" readingOrder="1"/>
    </xf>
    <xf numFmtId="0" fontId="45" fillId="15" borderId="60" xfId="48" applyFont="1" applyFill="1" applyBorder="1" applyAlignment="1">
      <alignment horizontal="right"/>
    </xf>
    <xf numFmtId="0" fontId="48" fillId="0" borderId="1" xfId="48" applyFont="1" applyBorder="1" applyAlignment="1">
      <alignment horizontal="right" vertical="distributed" wrapText="1"/>
    </xf>
    <xf numFmtId="165" fontId="16" fillId="0" borderId="1" xfId="48" applyNumberFormat="1" applyFont="1" applyBorder="1" applyAlignment="1">
      <alignment horizontal="center" wrapText="1" readingOrder="1"/>
    </xf>
    <xf numFmtId="0" fontId="16" fillId="0" borderId="1" xfId="48" applyFont="1" applyBorder="1" applyAlignment="1">
      <alignment horizontal="center" wrapText="1"/>
    </xf>
    <xf numFmtId="0" fontId="16" fillId="0" borderId="1" xfId="48" applyFont="1" applyBorder="1" applyAlignment="1">
      <alignment horizontal="right" wrapText="1"/>
    </xf>
    <xf numFmtId="0" fontId="48" fillId="0" borderId="1" xfId="48" applyFont="1" applyBorder="1" applyAlignment="1">
      <alignment horizontal="right" wrapText="1"/>
    </xf>
    <xf numFmtId="0" fontId="94" fillId="15" borderId="98" xfId="48" applyFill="1" applyBorder="1" applyAlignment="1">
      <alignment horizontal="right" wrapText="1" readingOrder="2"/>
    </xf>
    <xf numFmtId="165" fontId="44" fillId="15" borderId="63" xfId="48" applyNumberFormat="1" applyFont="1" applyFill="1" applyBorder="1" applyAlignment="1">
      <alignment horizontal="right" readingOrder="1"/>
    </xf>
    <xf numFmtId="0" fontId="44" fillId="15" borderId="99" xfId="48" applyFont="1" applyFill="1" applyBorder="1" applyAlignment="1">
      <alignment horizontal="center" readingOrder="1"/>
    </xf>
    <xf numFmtId="0" fontId="45" fillId="15" borderId="62" xfId="48" applyFont="1" applyFill="1" applyBorder="1" applyAlignment="1">
      <alignment horizontal="right" wrapText="1"/>
    </xf>
    <xf numFmtId="4" fontId="89" fillId="39" borderId="25" xfId="48" applyNumberFormat="1" applyFont="1" applyFill="1" applyBorder="1" applyAlignment="1">
      <alignment horizontal="right" wrapText="1"/>
    </xf>
    <xf numFmtId="4" fontId="89" fillId="39" borderId="26" xfId="48" applyNumberFormat="1" applyFont="1" applyFill="1" applyBorder="1" applyAlignment="1">
      <alignment wrapText="1"/>
    </xf>
    <xf numFmtId="4" fontId="89" fillId="0" borderId="100" xfId="48" applyNumberFormat="1" applyFont="1" applyFill="1" applyBorder="1" applyAlignment="1">
      <alignment horizontal="right" wrapText="1"/>
    </xf>
    <xf numFmtId="4" fontId="93" fillId="0" borderId="100" xfId="48" applyNumberFormat="1" applyFont="1" applyFill="1" applyBorder="1" applyAlignment="1">
      <alignment horizontal="right" wrapText="1"/>
    </xf>
    <xf numFmtId="4" fontId="89" fillId="0" borderId="1" xfId="48" applyNumberFormat="1" applyFont="1" applyFill="1" applyBorder="1" applyAlignment="1">
      <alignment horizontal="right" wrapText="1"/>
    </xf>
    <xf numFmtId="0" fontId="75" fillId="0" borderId="1" xfId="48" applyFont="1" applyFill="1" applyBorder="1" applyAlignment="1">
      <alignment horizontal="right"/>
    </xf>
    <xf numFmtId="3" fontId="33" fillId="0" borderId="1" xfId="48" applyNumberFormat="1" applyFont="1" applyFill="1" applyBorder="1"/>
    <xf numFmtId="3" fontId="33" fillId="0" borderId="0" xfId="48" applyNumberFormat="1" applyFont="1"/>
    <xf numFmtId="0" fontId="89" fillId="0" borderId="100" xfId="48" applyFont="1" applyFill="1" applyBorder="1" applyAlignment="1">
      <alignment horizontal="right" wrapText="1"/>
    </xf>
    <xf numFmtId="0" fontId="89" fillId="0" borderId="101" xfId="48" applyFont="1" applyFill="1" applyBorder="1" applyAlignment="1">
      <alignment horizontal="right" wrapText="1"/>
    </xf>
    <xf numFmtId="0" fontId="91" fillId="0" borderId="1" xfId="48" applyFont="1" applyFill="1" applyBorder="1" applyAlignment="1">
      <alignment horizontal="right"/>
    </xf>
    <xf numFmtId="4" fontId="33" fillId="0" borderId="1" xfId="48" applyNumberFormat="1" applyFont="1" applyBorder="1"/>
    <xf numFmtId="0" fontId="0" fillId="41" borderId="0" xfId="0" applyFill="1"/>
    <xf numFmtId="171" fontId="71" fillId="0" borderId="0" xfId="45" applyNumberFormat="1" applyFont="1"/>
    <xf numFmtId="0" fontId="0" fillId="0" borderId="0" xfId="0"/>
    <xf numFmtId="0" fontId="99" fillId="0" borderId="0" xfId="0" applyFont="1" applyBorder="1" applyAlignment="1">
      <alignment horizontal="center" wrapText="1"/>
    </xf>
    <xf numFmtId="6" fontId="99" fillId="0" borderId="0" xfId="0" applyNumberFormat="1" applyFont="1" applyBorder="1" applyAlignment="1">
      <alignment horizontal="center"/>
    </xf>
    <xf numFmtId="0" fontId="72" fillId="41" borderId="1" xfId="0" applyFont="1" applyFill="1" applyBorder="1" applyAlignment="1">
      <alignment horizontal="center"/>
    </xf>
    <xf numFmtId="167" fontId="102" fillId="0" borderId="1" xfId="47" applyNumberFormat="1" applyFont="1" applyBorder="1"/>
    <xf numFmtId="0" fontId="102" fillId="0" borderId="0" xfId="0" applyFont="1"/>
    <xf numFmtId="0" fontId="0" fillId="0" borderId="0" xfId="0"/>
    <xf numFmtId="167" fontId="103" fillId="0" borderId="1" xfId="47" applyNumberFormat="1" applyFont="1" applyBorder="1"/>
    <xf numFmtId="167" fontId="103" fillId="41" borderId="1" xfId="47" applyNumberFormat="1" applyFont="1" applyFill="1" applyBorder="1"/>
    <xf numFmtId="0" fontId="103" fillId="0" borderId="0" xfId="0" applyFont="1"/>
    <xf numFmtId="167" fontId="103" fillId="0" borderId="0" xfId="47" applyNumberFormat="1" applyFont="1"/>
    <xf numFmtId="167" fontId="103" fillId="0" borderId="1" xfId="47" applyNumberFormat="1" applyFont="1" applyBorder="1" applyAlignment="1">
      <alignment vertical="top"/>
    </xf>
    <xf numFmtId="0" fontId="103" fillId="41" borderId="1" xfId="0" applyFont="1" applyFill="1" applyBorder="1" applyAlignment="1">
      <alignment horizontal="right"/>
    </xf>
    <xf numFmtId="167" fontId="103" fillId="0" borderId="1" xfId="47" applyNumberFormat="1" applyFont="1" applyBorder="1" applyAlignment="1"/>
    <xf numFmtId="0" fontId="103" fillId="41" borderId="0" xfId="0" applyFont="1" applyFill="1"/>
    <xf numFmtId="0" fontId="0" fillId="0" borderId="0" xfId="0"/>
    <xf numFmtId="0" fontId="0" fillId="0" borderId="0" xfId="0" applyFill="1" applyBorder="1"/>
    <xf numFmtId="167" fontId="103" fillId="0" borderId="1" xfId="47" applyNumberFormat="1" applyFont="1" applyBorder="1" applyAlignment="1">
      <alignment horizontal="right"/>
    </xf>
    <xf numFmtId="0" fontId="0" fillId="0" borderId="0" xfId="0" applyAlignment="1">
      <alignment horizontal="right"/>
    </xf>
    <xf numFmtId="167" fontId="0" fillId="0" borderId="0" xfId="0" applyNumberFormat="1"/>
    <xf numFmtId="0" fontId="46" fillId="2" borderId="43" xfId="1" applyFont="1" applyFill="1" applyBorder="1" applyAlignment="1">
      <alignment horizontal="right" wrapText="1"/>
    </xf>
    <xf numFmtId="0" fontId="46" fillId="2" borderId="44" xfId="1" applyFont="1" applyFill="1" applyBorder="1" applyAlignment="1">
      <alignment horizontal="right" wrapText="1"/>
    </xf>
    <xf numFmtId="0" fontId="46" fillId="2" borderId="5" xfId="1" applyFont="1" applyFill="1" applyBorder="1" applyAlignment="1">
      <alignment horizontal="right" wrapText="1"/>
    </xf>
    <xf numFmtId="0" fontId="24" fillId="0" borderId="43" xfId="1" applyNumberFormat="1" applyFont="1" applyFill="1" applyBorder="1" applyAlignment="1">
      <alignment horizontal="center" readingOrder="2"/>
    </xf>
    <xf numFmtId="0" fontId="24" fillId="0" borderId="44" xfId="1" applyNumberFormat="1" applyFont="1" applyFill="1" applyBorder="1" applyAlignment="1">
      <alignment horizontal="center" readingOrder="2"/>
    </xf>
    <xf numFmtId="0" fontId="24" fillId="0" borderId="5" xfId="1" applyNumberFormat="1" applyFont="1" applyFill="1" applyBorder="1" applyAlignment="1">
      <alignment horizontal="center" readingOrder="2"/>
    </xf>
    <xf numFmtId="0" fontId="3" fillId="0" borderId="7" xfId="0" applyFont="1" applyFill="1" applyBorder="1" applyAlignment="1">
      <alignment horizontal="center" vertical="center" wrapText="1" readingOrder="2"/>
    </xf>
    <xf numFmtId="0" fontId="3" fillId="0" borderId="10" xfId="0" applyFont="1" applyFill="1" applyBorder="1" applyAlignment="1">
      <alignment horizontal="center" vertical="center" wrapText="1" readingOrder="2"/>
    </xf>
    <xf numFmtId="0" fontId="3" fillId="0" borderId="11" xfId="0" applyFont="1" applyFill="1" applyBorder="1" applyAlignment="1">
      <alignment horizontal="center" vertical="center" wrapText="1" readingOrder="2"/>
    </xf>
    <xf numFmtId="0" fontId="3" fillId="0" borderId="2"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0" fontId="3" fillId="0" borderId="4" xfId="0" applyFont="1" applyFill="1" applyBorder="1" applyAlignment="1">
      <alignment horizontal="center" vertical="center" wrapText="1" readingOrder="2"/>
    </xf>
    <xf numFmtId="4" fontId="18" fillId="0" borderId="22" xfId="1" applyNumberFormat="1" applyFont="1" applyBorder="1" applyAlignment="1">
      <alignment horizontal="center"/>
    </xf>
    <xf numFmtId="4" fontId="19" fillId="0" borderId="23" xfId="1" applyNumberFormat="1" applyFont="1" applyBorder="1" applyAlignment="1">
      <alignment horizontal="center"/>
    </xf>
    <xf numFmtId="4" fontId="19" fillId="0" borderId="24" xfId="1" applyNumberFormat="1" applyFont="1" applyBorder="1" applyAlignment="1">
      <alignment horizontal="center"/>
    </xf>
    <xf numFmtId="4" fontId="19" fillId="0" borderId="25" xfId="1" applyNumberFormat="1" applyFont="1" applyBorder="1" applyAlignment="1">
      <alignment horizontal="center"/>
    </xf>
    <xf numFmtId="4" fontId="19" fillId="0" borderId="26" xfId="1" applyNumberFormat="1" applyFont="1" applyBorder="1" applyAlignment="1">
      <alignment horizontal="center"/>
    </xf>
    <xf numFmtId="4" fontId="19" fillId="0" borderId="27" xfId="1" applyNumberFormat="1" applyFont="1" applyBorder="1" applyAlignment="1">
      <alignment horizontal="center"/>
    </xf>
    <xf numFmtId="0" fontId="16" fillId="0" borderId="25" xfId="1" applyBorder="1" applyAlignment="1"/>
    <xf numFmtId="0" fontId="16" fillId="0" borderId="26" xfId="1" applyBorder="1" applyAlignment="1"/>
    <xf numFmtId="0" fontId="16" fillId="0" borderId="27" xfId="1" applyBorder="1" applyAlignment="1"/>
    <xf numFmtId="4" fontId="19" fillId="0" borderId="73" xfId="0" applyNumberFormat="1" applyFont="1" applyBorder="1" applyAlignment="1">
      <alignment horizontal="center"/>
    </xf>
    <xf numFmtId="4" fontId="19" fillId="0" borderId="74" xfId="0" applyNumberFormat="1" applyFont="1" applyBorder="1" applyAlignment="1">
      <alignment horizontal="center"/>
    </xf>
    <xf numFmtId="4" fontId="19" fillId="0" borderId="75" xfId="0" applyNumberFormat="1" applyFont="1" applyBorder="1" applyAlignment="1">
      <alignment horizontal="center"/>
    </xf>
    <xf numFmtId="4" fontId="19" fillId="0" borderId="76" xfId="0" applyNumberFormat="1" applyFont="1" applyBorder="1" applyAlignment="1">
      <alignment horizontal="center"/>
    </xf>
    <xf numFmtId="4" fontId="19" fillId="0" borderId="0" xfId="0" applyNumberFormat="1" applyFont="1" applyBorder="1" applyAlignment="1">
      <alignment horizontal="center"/>
    </xf>
    <xf numFmtId="4" fontId="19" fillId="0" borderId="77" xfId="0" applyNumberFormat="1" applyFont="1" applyBorder="1" applyAlignment="1">
      <alignment horizontal="center"/>
    </xf>
    <xf numFmtId="0" fontId="0" fillId="0" borderId="78" xfId="0" applyBorder="1" applyAlignment="1"/>
    <xf numFmtId="0" fontId="0" fillId="0" borderId="49" xfId="0" applyBorder="1" applyAlignment="1"/>
    <xf numFmtId="0" fontId="0" fillId="0" borderId="79" xfId="0" applyBorder="1" applyAlignment="1"/>
    <xf numFmtId="0" fontId="3" fillId="0" borderId="1" xfId="48" applyFont="1" applyFill="1" applyBorder="1" applyAlignment="1">
      <alignment horizontal="center" vertical="center" wrapText="1" readingOrder="2"/>
    </xf>
    <xf numFmtId="0" fontId="3" fillId="0" borderId="2" xfId="48" applyFont="1" applyFill="1" applyBorder="1" applyAlignment="1">
      <alignment horizontal="center" vertical="center" wrapText="1" readingOrder="2"/>
    </xf>
    <xf numFmtId="0" fontId="3" fillId="0" borderId="3" xfId="48" applyFont="1" applyFill="1" applyBorder="1" applyAlignment="1">
      <alignment horizontal="center" vertical="center" wrapText="1" readingOrder="2"/>
    </xf>
    <xf numFmtId="4" fontId="84" fillId="0" borderId="22" xfId="48" applyNumberFormat="1" applyFont="1" applyBorder="1" applyAlignment="1">
      <alignment horizontal="center"/>
    </xf>
    <xf numFmtId="4" fontId="84" fillId="0" borderId="23" xfId="48" applyNumberFormat="1" applyFont="1" applyBorder="1" applyAlignment="1">
      <alignment horizontal="center"/>
    </xf>
    <xf numFmtId="4" fontId="84" fillId="0" borderId="24" xfId="48" applyNumberFormat="1" applyFont="1" applyBorder="1" applyAlignment="1">
      <alignment horizontal="center"/>
    </xf>
    <xf numFmtId="4" fontId="84" fillId="0" borderId="31" xfId="48" applyNumberFormat="1" applyFont="1" applyBorder="1" applyAlignment="1">
      <alignment horizontal="center"/>
    </xf>
    <xf numFmtId="4" fontId="84" fillId="0" borderId="32" xfId="48" applyNumberFormat="1" applyFont="1" applyBorder="1" applyAlignment="1">
      <alignment horizontal="center"/>
    </xf>
    <xf numFmtId="4" fontId="84" fillId="0" borderId="33" xfId="48" applyNumberFormat="1" applyFont="1" applyBorder="1" applyAlignment="1">
      <alignment horizontal="center"/>
    </xf>
    <xf numFmtId="4" fontId="84" fillId="0" borderId="25" xfId="48" applyNumberFormat="1" applyFont="1" applyBorder="1" applyAlignment="1">
      <alignment horizontal="center"/>
    </xf>
    <xf numFmtId="4" fontId="84" fillId="0" borderId="26" xfId="48" applyNumberFormat="1" applyFont="1" applyBorder="1" applyAlignment="1">
      <alignment horizontal="center"/>
    </xf>
    <xf numFmtId="4" fontId="84" fillId="0" borderId="27" xfId="48" applyNumberFormat="1" applyFont="1" applyBorder="1" applyAlignment="1">
      <alignment horizontal="center"/>
    </xf>
    <xf numFmtId="0" fontId="33" fillId="0" borderId="25" xfId="48" applyFont="1" applyBorder="1" applyAlignment="1"/>
    <xf numFmtId="0" fontId="33" fillId="0" borderId="26" xfId="48" applyFont="1" applyBorder="1" applyAlignment="1"/>
    <xf numFmtId="0" fontId="33" fillId="0" borderId="27" xfId="48" applyFont="1" applyBorder="1" applyAlignment="1"/>
    <xf numFmtId="0" fontId="46" fillId="2" borderId="15" xfId="48" applyFont="1" applyFill="1" applyBorder="1" applyAlignment="1">
      <alignment horizontal="right" wrapText="1"/>
    </xf>
    <xf numFmtId="0" fontId="46" fillId="2" borderId="16" xfId="48" applyFont="1" applyFill="1" applyBorder="1" applyAlignment="1">
      <alignment horizontal="right" wrapText="1"/>
    </xf>
    <xf numFmtId="0" fontId="46" fillId="2" borderId="17" xfId="48" applyFont="1" applyFill="1" applyBorder="1" applyAlignment="1">
      <alignment horizontal="right" wrapText="1"/>
    </xf>
    <xf numFmtId="0" fontId="45" fillId="15" borderId="15" xfId="48" applyFont="1" applyFill="1" applyBorder="1" applyAlignment="1">
      <alignment horizontal="center" wrapText="1"/>
    </xf>
    <xf numFmtId="0" fontId="45" fillId="15" borderId="17" xfId="48" applyFont="1" applyFill="1" applyBorder="1" applyAlignment="1">
      <alignment horizontal="center" wrapText="1"/>
    </xf>
    <xf numFmtId="0" fontId="101" fillId="0" borderId="49" xfId="0" applyFont="1" applyBorder="1" applyAlignment="1">
      <alignment horizontal="center"/>
    </xf>
  </cellXfs>
  <cellStyles count="61">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Comma" xfId="47" builtinId="3"/>
    <cellStyle name="Comma 2" xfId="2"/>
    <cellStyle name="Comma 3" xfId="49"/>
    <cellStyle name="Comma 4" xfId="57"/>
    <cellStyle name="Currency" xfId="45" builtinId="4"/>
    <cellStyle name="Currency 2" xfId="53"/>
    <cellStyle name="Currency 2 2" xfId="55"/>
    <cellStyle name="Currency 2 3" xfId="60"/>
    <cellStyle name="Excel Built-in Normal 1" xfId="58"/>
    <cellStyle name="Explanatory Text" xfId="31"/>
    <cellStyle name="Good" xfId="32"/>
    <cellStyle name="Heading 1" xfId="33"/>
    <cellStyle name="Heading 2" xfId="34"/>
    <cellStyle name="Heading 3" xfId="35"/>
    <cellStyle name="Heading 4" xfId="36"/>
    <cellStyle name="Input" xfId="37"/>
    <cellStyle name="Linked Cell" xfId="38"/>
    <cellStyle name="Neutral" xfId="39"/>
    <cellStyle name="Normal" xfId="0" builtinId="0"/>
    <cellStyle name="Normal 2" xfId="1"/>
    <cellStyle name="Normal 2 2" xfId="52"/>
    <cellStyle name="Normal 2 3" xfId="51"/>
    <cellStyle name="Normal 2 4" xfId="56"/>
    <cellStyle name="Normal 3" xfId="48"/>
    <cellStyle name="Normal 4" xfId="59"/>
    <cellStyle name="Note" xfId="40"/>
    <cellStyle name="Output" xfId="41"/>
    <cellStyle name="Percent" xfId="46" builtinId="5"/>
    <cellStyle name="Percent 2" xfId="3"/>
    <cellStyle name="Percent 3" xfId="50"/>
    <cellStyle name="Title" xfId="42"/>
    <cellStyle name="Total" xfId="43"/>
    <cellStyle name="Warning Text" xfId="44"/>
    <cellStyle name="רע 2"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4.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258</xdr:row>
      <xdr:rowOff>0</xdr:rowOff>
    </xdr:from>
    <xdr:to>
      <xdr:col>6</xdr:col>
      <xdr:colOff>457200</xdr:colOff>
      <xdr:row>258</xdr:row>
      <xdr:rowOff>0</xdr:rowOff>
    </xdr:to>
    <xdr:pic>
      <xdr:nvPicPr>
        <xdr:cNvPr id="2" name="Picture 2"/>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3" name="Picture 3"/>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133350</xdr:colOff>
      <xdr:row>258</xdr:row>
      <xdr:rowOff>0</xdr:rowOff>
    </xdr:from>
    <xdr:to>
      <xdr:col>6</xdr:col>
      <xdr:colOff>457200</xdr:colOff>
      <xdr:row>258</xdr:row>
      <xdr:rowOff>0</xdr:rowOff>
    </xdr:to>
    <xdr:pic>
      <xdr:nvPicPr>
        <xdr:cNvPr id="4" name="Picture 4"/>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5" name="Picture 5"/>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6" name="Picture 6"/>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133350</xdr:colOff>
      <xdr:row>258</xdr:row>
      <xdr:rowOff>0</xdr:rowOff>
    </xdr:from>
    <xdr:to>
      <xdr:col>6</xdr:col>
      <xdr:colOff>457200</xdr:colOff>
      <xdr:row>258</xdr:row>
      <xdr:rowOff>0</xdr:rowOff>
    </xdr:to>
    <xdr:pic>
      <xdr:nvPicPr>
        <xdr:cNvPr id="7" name="Picture 7"/>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8" name="Picture 8"/>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133350</xdr:colOff>
      <xdr:row>258</xdr:row>
      <xdr:rowOff>0</xdr:rowOff>
    </xdr:from>
    <xdr:to>
      <xdr:col>6</xdr:col>
      <xdr:colOff>457200</xdr:colOff>
      <xdr:row>258</xdr:row>
      <xdr:rowOff>0</xdr:rowOff>
    </xdr:to>
    <xdr:pic>
      <xdr:nvPicPr>
        <xdr:cNvPr id="9" name="Picture 9"/>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10" name="Picture 10"/>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11" name="Picture 11"/>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133350</xdr:colOff>
      <xdr:row>258</xdr:row>
      <xdr:rowOff>0</xdr:rowOff>
    </xdr:from>
    <xdr:to>
      <xdr:col>6</xdr:col>
      <xdr:colOff>457200</xdr:colOff>
      <xdr:row>258</xdr:row>
      <xdr:rowOff>0</xdr:rowOff>
    </xdr:to>
    <xdr:pic>
      <xdr:nvPicPr>
        <xdr:cNvPr id="12" name="Picture 12"/>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13" name="Picture 13"/>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133350</xdr:colOff>
      <xdr:row>258</xdr:row>
      <xdr:rowOff>0</xdr:rowOff>
    </xdr:from>
    <xdr:to>
      <xdr:col>6</xdr:col>
      <xdr:colOff>457200</xdr:colOff>
      <xdr:row>258</xdr:row>
      <xdr:rowOff>0</xdr:rowOff>
    </xdr:to>
    <xdr:pic>
      <xdr:nvPicPr>
        <xdr:cNvPr id="14" name="Picture 14"/>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15" name="Picture 15"/>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16" name="Picture 16"/>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133350</xdr:colOff>
      <xdr:row>258</xdr:row>
      <xdr:rowOff>0</xdr:rowOff>
    </xdr:from>
    <xdr:to>
      <xdr:col>6</xdr:col>
      <xdr:colOff>457200</xdr:colOff>
      <xdr:row>258</xdr:row>
      <xdr:rowOff>0</xdr:rowOff>
    </xdr:to>
    <xdr:pic>
      <xdr:nvPicPr>
        <xdr:cNvPr id="17" name="Picture 17"/>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18" name="Picture 18"/>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133350</xdr:colOff>
      <xdr:row>258</xdr:row>
      <xdr:rowOff>0</xdr:rowOff>
    </xdr:from>
    <xdr:to>
      <xdr:col>6</xdr:col>
      <xdr:colOff>457200</xdr:colOff>
      <xdr:row>258</xdr:row>
      <xdr:rowOff>0</xdr:rowOff>
    </xdr:to>
    <xdr:pic>
      <xdr:nvPicPr>
        <xdr:cNvPr id="19" name="Picture 19"/>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20" name="Picture 20"/>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21" name="Picture 21"/>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133350</xdr:colOff>
      <xdr:row>258</xdr:row>
      <xdr:rowOff>0</xdr:rowOff>
    </xdr:from>
    <xdr:to>
      <xdr:col>6</xdr:col>
      <xdr:colOff>457200</xdr:colOff>
      <xdr:row>258</xdr:row>
      <xdr:rowOff>0</xdr:rowOff>
    </xdr:to>
    <xdr:pic>
      <xdr:nvPicPr>
        <xdr:cNvPr id="22" name="Picture 22"/>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23" name="Picture 23"/>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133350</xdr:colOff>
      <xdr:row>258</xdr:row>
      <xdr:rowOff>0</xdr:rowOff>
    </xdr:from>
    <xdr:to>
      <xdr:col>6</xdr:col>
      <xdr:colOff>457200</xdr:colOff>
      <xdr:row>258</xdr:row>
      <xdr:rowOff>0</xdr:rowOff>
    </xdr:to>
    <xdr:pic>
      <xdr:nvPicPr>
        <xdr:cNvPr id="24" name="Picture 24"/>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966875" y="45539025"/>
          <a:ext cx="323850" cy="0"/>
        </a:xfrm>
        <a:prstGeom prst="rect">
          <a:avLst/>
        </a:prstGeom>
        <a:noFill/>
        <a:ln w="9525">
          <a:noFill/>
          <a:miter lim="800000"/>
          <a:headEnd/>
          <a:tailEnd/>
        </a:ln>
      </xdr:spPr>
    </xdr:pic>
    <xdr:clientData/>
  </xdr:twoCellAnchor>
  <xdr:twoCellAnchor>
    <xdr:from>
      <xdr:col>6</xdr:col>
      <xdr:colOff>0</xdr:colOff>
      <xdr:row>258</xdr:row>
      <xdr:rowOff>0</xdr:rowOff>
    </xdr:from>
    <xdr:to>
      <xdr:col>6</xdr:col>
      <xdr:colOff>371475</xdr:colOff>
      <xdr:row>258</xdr:row>
      <xdr:rowOff>0</xdr:rowOff>
    </xdr:to>
    <xdr:pic>
      <xdr:nvPicPr>
        <xdr:cNvPr id="25" name="Picture 25"/>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6052600" y="45539025"/>
          <a:ext cx="3714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26" name="Picture 26"/>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27" name="Picture 27"/>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28" name="Picture 28"/>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29" name="Picture 29"/>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30" name="Picture 30"/>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31" name="Picture 31"/>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32" name="Picture 32"/>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33" name="Picture 33"/>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34" name="Picture 34"/>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35" name="Picture 35"/>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36" name="Picture 36"/>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6</xdr:col>
      <xdr:colOff>38100</xdr:colOff>
      <xdr:row>258</xdr:row>
      <xdr:rowOff>0</xdr:rowOff>
    </xdr:from>
    <xdr:to>
      <xdr:col>7</xdr:col>
      <xdr:colOff>0</xdr:colOff>
      <xdr:row>258</xdr:row>
      <xdr:rowOff>0</xdr:rowOff>
    </xdr:to>
    <xdr:pic>
      <xdr:nvPicPr>
        <xdr:cNvPr id="37" name="Picture 37"/>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5671600" y="45539025"/>
          <a:ext cx="714375" cy="0"/>
        </a:xfrm>
        <a:prstGeom prst="rect">
          <a:avLst/>
        </a:prstGeom>
        <a:noFill/>
        <a:ln w="9525">
          <a:noFill/>
          <a:miter lim="800000"/>
          <a:headEnd/>
          <a:tailEnd/>
        </a:ln>
      </xdr:spPr>
    </xdr:pic>
    <xdr:clientData/>
  </xdr:twoCellAnchor>
  <xdr:twoCellAnchor>
    <xdr:from>
      <xdr:col>4</xdr:col>
      <xdr:colOff>866775</xdr:colOff>
      <xdr:row>0</xdr:row>
      <xdr:rowOff>28575</xdr:rowOff>
    </xdr:from>
    <xdr:to>
      <xdr:col>4</xdr:col>
      <xdr:colOff>3152775</xdr:colOff>
      <xdr:row>4</xdr:row>
      <xdr:rowOff>104775</xdr:rowOff>
    </xdr:to>
    <xdr:pic>
      <xdr:nvPicPr>
        <xdr:cNvPr id="38" name="Picture 25202"/>
        <xdr:cNvPicPr>
          <a:picLocks noChangeAspect="1" noChangeArrowheads="1"/>
        </xdr:cNvPicPr>
      </xdr:nvPicPr>
      <xdr:blipFill>
        <a:blip xmlns:r="http://schemas.openxmlformats.org/officeDocument/2006/relationships" r:embed="rId2" cstate="print"/>
        <a:srcRect/>
        <a:stretch>
          <a:fillRect/>
        </a:stretch>
      </xdr:blipFill>
      <xdr:spPr bwMode="auto">
        <a:xfrm>
          <a:off x="117433725" y="28575"/>
          <a:ext cx="2286000" cy="933450"/>
        </a:xfrm>
        <a:prstGeom prst="rect">
          <a:avLst/>
        </a:prstGeom>
        <a:noFill/>
        <a:ln w="9525">
          <a:noFill/>
          <a:miter lim="800000"/>
          <a:headEnd/>
          <a:tailEnd/>
        </a:ln>
      </xdr:spPr>
    </xdr:pic>
    <xdr:clientData/>
  </xdr:twoCellAnchor>
  <xdr:twoCellAnchor>
    <xdr:from>
      <xdr:col>4</xdr:col>
      <xdr:colOff>866775</xdr:colOff>
      <xdr:row>0</xdr:row>
      <xdr:rowOff>28575</xdr:rowOff>
    </xdr:from>
    <xdr:to>
      <xdr:col>4</xdr:col>
      <xdr:colOff>3152775</xdr:colOff>
      <xdr:row>4</xdr:row>
      <xdr:rowOff>104775</xdr:rowOff>
    </xdr:to>
    <xdr:pic>
      <xdr:nvPicPr>
        <xdr:cNvPr id="39" name="Picture 25202"/>
        <xdr:cNvPicPr>
          <a:picLocks noChangeAspect="1" noChangeArrowheads="1"/>
        </xdr:cNvPicPr>
      </xdr:nvPicPr>
      <xdr:blipFill>
        <a:blip xmlns:r="http://schemas.openxmlformats.org/officeDocument/2006/relationships" r:embed="rId2" cstate="print"/>
        <a:srcRect/>
        <a:stretch>
          <a:fillRect/>
        </a:stretch>
      </xdr:blipFill>
      <xdr:spPr bwMode="auto">
        <a:xfrm>
          <a:off x="117433725" y="28575"/>
          <a:ext cx="2286000" cy="933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19050</xdr:colOff>
      <xdr:row>0</xdr:row>
      <xdr:rowOff>0</xdr:rowOff>
    </xdr:to>
    <xdr:pic>
      <xdr:nvPicPr>
        <xdr:cNvPr id="2" name="Picture 1"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56886275" y="0"/>
          <a:ext cx="19050" cy="0"/>
        </a:xfrm>
        <a:prstGeom prst="rect">
          <a:avLst/>
        </a:prstGeom>
        <a:noFill/>
        <a:ln w="9525">
          <a:noFill/>
          <a:miter lim="800000"/>
          <a:headEnd/>
          <a:tailEnd/>
        </a:ln>
      </xdr:spPr>
    </xdr:pic>
    <xdr:clientData/>
  </xdr:twoCellAnchor>
  <xdr:twoCellAnchor>
    <xdr:from>
      <xdr:col>5</xdr:col>
      <xdr:colOff>85725</xdr:colOff>
      <xdr:row>0</xdr:row>
      <xdr:rowOff>0</xdr:rowOff>
    </xdr:from>
    <xdr:to>
      <xdr:col>5</xdr:col>
      <xdr:colOff>2286000</xdr:colOff>
      <xdr:row>0</xdr:row>
      <xdr:rowOff>0</xdr:rowOff>
    </xdr:to>
    <xdr:pic>
      <xdr:nvPicPr>
        <xdr:cNvPr id="3" name="Picture 2"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53142950" y="0"/>
          <a:ext cx="2200275" cy="0"/>
        </a:xfrm>
        <a:prstGeom prst="rect">
          <a:avLst/>
        </a:prstGeom>
        <a:noFill/>
      </xdr:spPr>
    </xdr:pic>
    <xdr:clientData/>
  </xdr:twoCellAnchor>
  <xdr:twoCellAnchor editAs="oneCell">
    <xdr:from>
      <xdr:col>5</xdr:col>
      <xdr:colOff>1123950</xdr:colOff>
      <xdr:row>0</xdr:row>
      <xdr:rowOff>114300</xdr:rowOff>
    </xdr:from>
    <xdr:to>
      <xdr:col>5</xdr:col>
      <xdr:colOff>3009900</xdr:colOff>
      <xdr:row>2</xdr:row>
      <xdr:rowOff>238125</xdr:rowOff>
    </xdr:to>
    <xdr:pic>
      <xdr:nvPicPr>
        <xdr:cNvPr id="4" name="Picture 3" descr="logo "/>
        <xdr:cNvPicPr>
          <a:picLocks noChangeAspect="1" noChangeArrowheads="1"/>
        </xdr:cNvPicPr>
      </xdr:nvPicPr>
      <xdr:blipFill>
        <a:blip xmlns:r="http://schemas.openxmlformats.org/officeDocument/2006/relationships" r:embed="rId2" cstate="print"/>
        <a:srcRect/>
        <a:stretch>
          <a:fillRect/>
        </a:stretch>
      </xdr:blipFill>
      <xdr:spPr bwMode="auto">
        <a:xfrm>
          <a:off x="152419050" y="114300"/>
          <a:ext cx="1885950" cy="485775"/>
        </a:xfrm>
        <a:prstGeom prst="rect">
          <a:avLst/>
        </a:prstGeom>
        <a:noFill/>
      </xdr:spPr>
    </xdr:pic>
    <xdr:clientData/>
  </xdr:twoCellAnchor>
  <xdr:twoCellAnchor>
    <xdr:from>
      <xdr:col>0</xdr:col>
      <xdr:colOff>161925</xdr:colOff>
      <xdr:row>0</xdr:row>
      <xdr:rowOff>133350</xdr:rowOff>
    </xdr:from>
    <xdr:to>
      <xdr:col>5</xdr:col>
      <xdr:colOff>971550</xdr:colOff>
      <xdr:row>3</xdr:row>
      <xdr:rowOff>9525</xdr:rowOff>
    </xdr:to>
    <xdr:sp macro="" textlink="">
      <xdr:nvSpPr>
        <xdr:cNvPr id="5" name="WordArt 4"/>
        <xdr:cNvSpPr>
          <a:spLocks noChangeArrowheads="1" noChangeShapeType="1" noTextEdit="1"/>
        </xdr:cNvSpPr>
      </xdr:nvSpPr>
      <xdr:spPr bwMode="auto">
        <a:xfrm>
          <a:off x="154457400" y="133350"/>
          <a:ext cx="5800725" cy="485775"/>
        </a:xfrm>
        <a:prstGeom prst="rect">
          <a:avLst/>
        </a:prstGeom>
      </xdr:spPr>
      <xdr:txBody>
        <a:bodyPr wrap="none" fromWordArt="1">
          <a:prstTxWarp prst="textPlain">
            <a:avLst>
              <a:gd name="adj" fmla="val 50000"/>
            </a:avLst>
          </a:prstTxWarp>
        </a:bodyPr>
        <a:lstStyle/>
        <a:p>
          <a:pPr algn="ctr" rtl="1"/>
          <a:r>
            <a:rPr lang="he-IL" sz="3600" kern="10" spc="0">
              <a:ln w="19050">
                <a:solidFill>
                  <a:srgbClr val="99CCFF"/>
                </a:solidFill>
                <a:round/>
                <a:headEnd/>
                <a:tailEnd/>
              </a:ln>
              <a:solidFill>
                <a:srgbClr val="0066CC"/>
              </a:solidFill>
              <a:effectLst>
                <a:outerShdw dist="35921" dir="2700000" algn="ctr" rotWithShape="0">
                  <a:srgbClr val="990000"/>
                </a:outerShdw>
              </a:effectLst>
              <a:latin typeface="Impact"/>
            </a:rPr>
            <a:t>גיבוש באיזור הכנרת ועמק המעיינות - מכבי מטה - ספטמבר 2011</a:t>
          </a:r>
        </a:p>
      </xdr:txBody>
    </xdr:sp>
    <xdr:clientData/>
  </xdr:twoCellAnchor>
  <xdr:twoCellAnchor editAs="oneCell">
    <xdr:from>
      <xdr:col>5</xdr:col>
      <xdr:colOff>1057275</xdr:colOff>
      <xdr:row>0</xdr:row>
      <xdr:rowOff>114300</xdr:rowOff>
    </xdr:from>
    <xdr:to>
      <xdr:col>5</xdr:col>
      <xdr:colOff>2943225</xdr:colOff>
      <xdr:row>2</xdr:row>
      <xdr:rowOff>238125</xdr:rowOff>
    </xdr:to>
    <xdr:pic>
      <xdr:nvPicPr>
        <xdr:cNvPr id="6" name="Picture 3" descr="logo "/>
        <xdr:cNvPicPr>
          <a:picLocks noChangeAspect="1" noChangeArrowheads="1"/>
        </xdr:cNvPicPr>
      </xdr:nvPicPr>
      <xdr:blipFill>
        <a:blip xmlns:r="http://schemas.openxmlformats.org/officeDocument/2006/relationships" r:embed="rId3" cstate="print"/>
        <a:srcRect/>
        <a:stretch>
          <a:fillRect/>
        </a:stretch>
      </xdr:blipFill>
      <xdr:spPr bwMode="auto">
        <a:xfrm>
          <a:off x="152485725" y="114300"/>
          <a:ext cx="1885950" cy="485775"/>
        </a:xfrm>
        <a:prstGeom prst="rect">
          <a:avLst/>
        </a:prstGeom>
        <a:noFill/>
      </xdr:spPr>
    </xdr:pic>
    <xdr:clientData/>
  </xdr:twoCellAnchor>
  <xdr:twoCellAnchor>
    <xdr:from>
      <xdr:col>0</xdr:col>
      <xdr:colOff>314325</xdr:colOff>
      <xdr:row>0</xdr:row>
      <xdr:rowOff>123825</xdr:rowOff>
    </xdr:from>
    <xdr:to>
      <xdr:col>5</xdr:col>
      <xdr:colOff>590550</xdr:colOff>
      <xdr:row>3</xdr:row>
      <xdr:rowOff>0</xdr:rowOff>
    </xdr:to>
    <xdr:sp macro="" textlink="">
      <xdr:nvSpPr>
        <xdr:cNvPr id="7" name="WordArt 5"/>
        <xdr:cNvSpPr>
          <a:spLocks noChangeArrowheads="1" noChangeShapeType="1" noTextEdit="1"/>
        </xdr:cNvSpPr>
      </xdr:nvSpPr>
      <xdr:spPr bwMode="auto">
        <a:xfrm>
          <a:off x="154838400" y="123825"/>
          <a:ext cx="5267325" cy="485775"/>
        </a:xfrm>
        <a:prstGeom prst="rect">
          <a:avLst/>
        </a:prstGeom>
      </xdr:spPr>
      <xdr:txBody>
        <a:bodyPr wrap="none" fromWordArt="1">
          <a:prstTxWarp prst="textPlain">
            <a:avLst>
              <a:gd name="adj" fmla="val 50000"/>
            </a:avLst>
          </a:prstTxWarp>
        </a:bodyPr>
        <a:lstStyle/>
        <a:p>
          <a:pPr algn="ctr" rtl="1"/>
          <a:r>
            <a:rPr lang="he-IL" sz="3600" kern="10" spc="0">
              <a:ln w="19050">
                <a:solidFill>
                  <a:srgbClr val="99CCFF"/>
                </a:solidFill>
                <a:round/>
                <a:headEnd/>
                <a:tailEnd/>
              </a:ln>
              <a:solidFill>
                <a:srgbClr val="0066CC"/>
              </a:solidFill>
              <a:effectLst>
                <a:outerShdw dist="35921" dir="2700000" algn="ctr" rotWithShape="0">
                  <a:srgbClr val="990000"/>
                </a:outerShdw>
              </a:effectLst>
              <a:latin typeface="Impact"/>
            </a:rPr>
            <a:t>גיבוש באיזור הכנרת ועמק המעיינות - מכבי מטה - ספטמבר 2011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1"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60715325"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3" name="Picture 2"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60715325" y="0"/>
          <a:ext cx="0" cy="0"/>
        </a:xfrm>
        <a:prstGeom prst="rect">
          <a:avLst/>
        </a:prstGeom>
        <a:noFill/>
      </xdr:spPr>
    </xdr:pic>
    <xdr:clientData/>
  </xdr:twoCellAnchor>
  <xdr:twoCellAnchor>
    <xdr:from>
      <xdr:col>0</xdr:col>
      <xdr:colOff>0</xdr:colOff>
      <xdr:row>0</xdr:row>
      <xdr:rowOff>0</xdr:rowOff>
    </xdr:from>
    <xdr:to>
      <xdr:col>0</xdr:col>
      <xdr:colOff>0</xdr:colOff>
      <xdr:row>0</xdr:row>
      <xdr:rowOff>0</xdr:rowOff>
    </xdr:to>
    <xdr:sp macro="" textlink="">
      <xdr:nvSpPr>
        <xdr:cNvPr id="4" name="WordArt 4"/>
        <xdr:cNvSpPr>
          <a:spLocks noChangeArrowheads="1" noChangeShapeType="1" noTextEdit="1"/>
        </xdr:cNvSpPr>
      </xdr:nvSpPr>
      <xdr:spPr bwMode="auto">
        <a:xfrm>
          <a:off x="160715325" y="0"/>
          <a:ext cx="0" cy="0"/>
        </a:xfrm>
        <a:prstGeom prst="rect">
          <a:avLst/>
        </a:prstGeom>
      </xdr:spPr>
      <xdr:txBody>
        <a:bodyPr wrap="none" fromWordArt="1">
          <a:prstTxWarp prst="textPlain">
            <a:avLst>
              <a:gd name="adj" fmla="val 50000"/>
            </a:avLst>
          </a:prstTxWarp>
        </a:bodyPr>
        <a:lstStyle/>
        <a:p>
          <a:pPr algn="ctr" rtl="1"/>
          <a:r>
            <a:rPr lang="he-IL" sz="3600" kern="10" spc="0">
              <a:ln w="19050">
                <a:solidFill>
                  <a:srgbClr val="99CCFF"/>
                </a:solidFill>
                <a:round/>
                <a:headEnd/>
                <a:tailEnd/>
              </a:ln>
              <a:solidFill>
                <a:srgbClr val="0066CC"/>
              </a:solidFill>
              <a:effectLst>
                <a:outerShdw dist="35921" dir="2700000" algn="ctr" rotWithShape="0">
                  <a:srgbClr val="990000"/>
                </a:outerShdw>
              </a:effectLst>
              <a:latin typeface="Impact"/>
            </a:rPr>
            <a:t>יום כייף - מכבי מטה - אוקטובר 2010</a:t>
          </a:r>
        </a:p>
        <a:p>
          <a:pPr algn="ctr" rtl="1"/>
          <a:r>
            <a:rPr lang="he-IL" sz="3600" kern="10" spc="0">
              <a:ln w="19050">
                <a:solidFill>
                  <a:srgbClr val="99CCFF"/>
                </a:solidFill>
                <a:round/>
                <a:headEnd/>
                <a:tailEnd/>
              </a:ln>
              <a:solidFill>
                <a:srgbClr val="0066CC"/>
              </a:solidFill>
              <a:effectLst>
                <a:outerShdw dist="35921" dir="2700000" algn="ctr" rotWithShape="0">
                  <a:srgbClr val="990000"/>
                </a:outerShdw>
              </a:effectLst>
              <a:latin typeface="Impact"/>
            </a:rPr>
            <a:t>כפר הנוקדים</a:t>
          </a:r>
        </a:p>
      </xdr:txBody>
    </xdr:sp>
    <xdr:clientData/>
  </xdr:twoCellAnchor>
  <xdr:twoCellAnchor>
    <xdr:from>
      <xdr:col>3</xdr:col>
      <xdr:colOff>0</xdr:colOff>
      <xdr:row>0</xdr:row>
      <xdr:rowOff>0</xdr:rowOff>
    </xdr:from>
    <xdr:to>
      <xdr:col>3</xdr:col>
      <xdr:colOff>19050</xdr:colOff>
      <xdr:row>0</xdr:row>
      <xdr:rowOff>0</xdr:rowOff>
    </xdr:to>
    <xdr:pic>
      <xdr:nvPicPr>
        <xdr:cNvPr id="5" name="Picture 5"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56886275" y="0"/>
          <a:ext cx="19050" cy="0"/>
        </a:xfrm>
        <a:prstGeom prst="rect">
          <a:avLst/>
        </a:prstGeom>
        <a:noFill/>
        <a:ln w="9525">
          <a:noFill/>
          <a:miter lim="800000"/>
          <a:headEnd/>
          <a:tailEnd/>
        </a:ln>
      </xdr:spPr>
    </xdr:pic>
    <xdr:clientData/>
  </xdr:twoCellAnchor>
  <xdr:twoCellAnchor>
    <xdr:from>
      <xdr:col>5</xdr:col>
      <xdr:colOff>85725</xdr:colOff>
      <xdr:row>0</xdr:row>
      <xdr:rowOff>0</xdr:rowOff>
    </xdr:from>
    <xdr:to>
      <xdr:col>5</xdr:col>
      <xdr:colOff>2286000</xdr:colOff>
      <xdr:row>0</xdr:row>
      <xdr:rowOff>0</xdr:rowOff>
    </xdr:to>
    <xdr:pic>
      <xdr:nvPicPr>
        <xdr:cNvPr id="6" name="Picture 6"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53142950" y="0"/>
          <a:ext cx="2200275" cy="0"/>
        </a:xfrm>
        <a:prstGeom prst="rect">
          <a:avLst/>
        </a:prstGeom>
        <a:noFill/>
      </xdr:spPr>
    </xdr:pic>
    <xdr:clientData/>
  </xdr:twoCellAnchor>
  <xdr:twoCellAnchor editAs="oneCell">
    <xdr:from>
      <xdr:col>5</xdr:col>
      <xdr:colOff>1104900</xdr:colOff>
      <xdr:row>0</xdr:row>
      <xdr:rowOff>95250</xdr:rowOff>
    </xdr:from>
    <xdr:to>
      <xdr:col>5</xdr:col>
      <xdr:colOff>2990850</xdr:colOff>
      <xdr:row>2</xdr:row>
      <xdr:rowOff>225425</xdr:rowOff>
    </xdr:to>
    <xdr:pic>
      <xdr:nvPicPr>
        <xdr:cNvPr id="7" name="Picture 7" descr="logo "/>
        <xdr:cNvPicPr>
          <a:picLocks noChangeAspect="1" noChangeArrowheads="1"/>
        </xdr:cNvPicPr>
      </xdr:nvPicPr>
      <xdr:blipFill>
        <a:blip xmlns:r="http://schemas.openxmlformats.org/officeDocument/2006/relationships" r:embed="rId2" cstate="print"/>
        <a:srcRect/>
        <a:stretch>
          <a:fillRect/>
        </a:stretch>
      </xdr:blipFill>
      <xdr:spPr bwMode="auto">
        <a:xfrm>
          <a:off x="152438100" y="95250"/>
          <a:ext cx="1885950" cy="485775"/>
        </a:xfrm>
        <a:prstGeom prst="rect">
          <a:avLst/>
        </a:prstGeom>
        <a:noFill/>
      </xdr:spPr>
    </xdr:pic>
    <xdr:clientData/>
  </xdr:twoCellAnchor>
  <xdr:twoCellAnchor>
    <xdr:from>
      <xdr:col>1</xdr:col>
      <xdr:colOff>95250</xdr:colOff>
      <xdr:row>0</xdr:row>
      <xdr:rowOff>104775</xdr:rowOff>
    </xdr:from>
    <xdr:to>
      <xdr:col>5</xdr:col>
      <xdr:colOff>552450</xdr:colOff>
      <xdr:row>2</xdr:row>
      <xdr:rowOff>266700</xdr:rowOff>
    </xdr:to>
    <xdr:sp macro="" textlink="">
      <xdr:nvSpPr>
        <xdr:cNvPr id="8" name="WordArt 8"/>
        <xdr:cNvSpPr>
          <a:spLocks noChangeArrowheads="1" noChangeShapeType="1" noTextEdit="1"/>
        </xdr:cNvSpPr>
      </xdr:nvSpPr>
      <xdr:spPr bwMode="auto">
        <a:xfrm>
          <a:off x="154876500" y="104775"/>
          <a:ext cx="5114925" cy="485775"/>
        </a:xfrm>
        <a:prstGeom prst="rect">
          <a:avLst/>
        </a:prstGeom>
      </xdr:spPr>
      <xdr:txBody>
        <a:bodyPr wrap="none" fromWordArt="1">
          <a:prstTxWarp prst="textPlain">
            <a:avLst>
              <a:gd name="adj" fmla="val 50000"/>
            </a:avLst>
          </a:prstTxWarp>
        </a:bodyPr>
        <a:lstStyle/>
        <a:p>
          <a:pPr algn="ctr" rtl="1"/>
          <a:r>
            <a:rPr lang="he-IL" sz="3600" kern="10" spc="0">
              <a:ln w="19050">
                <a:solidFill>
                  <a:srgbClr val="99CCFF"/>
                </a:solidFill>
                <a:round/>
                <a:headEnd/>
                <a:tailEnd/>
              </a:ln>
              <a:solidFill>
                <a:srgbClr val="0066CC"/>
              </a:solidFill>
              <a:effectLst>
                <a:outerShdw dist="35921" dir="2700000" algn="ctr" rotWithShape="0">
                  <a:srgbClr val="990000"/>
                </a:outerShdw>
              </a:effectLst>
              <a:latin typeface="Impact"/>
            </a:rPr>
            <a:t>גיבוש באיזור הכרמל - מכבי מטה - ספטמבר 2011</a:t>
          </a:r>
        </a:p>
      </xdr:txBody>
    </xdr:sp>
    <xdr:clientData/>
  </xdr:twoCellAnchor>
  <xdr:twoCellAnchor editAs="oneCell">
    <xdr:from>
      <xdr:col>5</xdr:col>
      <xdr:colOff>990600</xdr:colOff>
      <xdr:row>0</xdr:row>
      <xdr:rowOff>104775</xdr:rowOff>
    </xdr:from>
    <xdr:to>
      <xdr:col>5</xdr:col>
      <xdr:colOff>2876550</xdr:colOff>
      <xdr:row>2</xdr:row>
      <xdr:rowOff>234950</xdr:rowOff>
    </xdr:to>
    <xdr:pic>
      <xdr:nvPicPr>
        <xdr:cNvPr id="9" name="Picture 7" descr="logo "/>
        <xdr:cNvPicPr>
          <a:picLocks noChangeAspect="1" noChangeArrowheads="1"/>
        </xdr:cNvPicPr>
      </xdr:nvPicPr>
      <xdr:blipFill>
        <a:blip xmlns:r="http://schemas.openxmlformats.org/officeDocument/2006/relationships" r:embed="rId3" cstate="print"/>
        <a:srcRect/>
        <a:stretch>
          <a:fillRect/>
        </a:stretch>
      </xdr:blipFill>
      <xdr:spPr bwMode="auto">
        <a:xfrm>
          <a:off x="152552400" y="104775"/>
          <a:ext cx="1885950" cy="485775"/>
        </a:xfrm>
        <a:prstGeom prst="rect">
          <a:avLst/>
        </a:prstGeom>
        <a:noFill/>
      </xdr:spPr>
    </xdr:pic>
    <xdr:clientData/>
  </xdr:twoCellAnchor>
  <xdr:twoCellAnchor>
    <xdr:from>
      <xdr:col>0</xdr:col>
      <xdr:colOff>276225</xdr:colOff>
      <xdr:row>0</xdr:row>
      <xdr:rowOff>114300</xdr:rowOff>
    </xdr:from>
    <xdr:to>
      <xdr:col>5</xdr:col>
      <xdr:colOff>657225</xdr:colOff>
      <xdr:row>2</xdr:row>
      <xdr:rowOff>276225</xdr:rowOff>
    </xdr:to>
    <xdr:sp macro="" textlink="">
      <xdr:nvSpPr>
        <xdr:cNvPr id="10" name="WordArt 9"/>
        <xdr:cNvSpPr>
          <a:spLocks noChangeArrowheads="1" noChangeShapeType="1" noTextEdit="1"/>
        </xdr:cNvSpPr>
      </xdr:nvSpPr>
      <xdr:spPr bwMode="auto">
        <a:xfrm>
          <a:off x="154771725" y="114300"/>
          <a:ext cx="5667375" cy="485775"/>
        </a:xfrm>
        <a:prstGeom prst="rect">
          <a:avLst/>
        </a:prstGeom>
      </xdr:spPr>
      <xdr:txBody>
        <a:bodyPr wrap="none" fromWordArt="1">
          <a:prstTxWarp prst="textPlain">
            <a:avLst>
              <a:gd name="adj" fmla="val 50000"/>
            </a:avLst>
          </a:prstTxWarp>
        </a:bodyPr>
        <a:lstStyle/>
        <a:p>
          <a:pPr algn="ctr" rtl="1"/>
          <a:r>
            <a:rPr lang="he-IL" sz="3600" kern="10" spc="0">
              <a:ln w="19050">
                <a:solidFill>
                  <a:srgbClr val="99CCFF"/>
                </a:solidFill>
                <a:round/>
                <a:headEnd/>
                <a:tailEnd/>
              </a:ln>
              <a:solidFill>
                <a:srgbClr val="0066CC"/>
              </a:solidFill>
              <a:effectLst>
                <a:outerShdw dist="35921" dir="2700000" algn="ctr" rotWithShape="0">
                  <a:srgbClr val="990000"/>
                </a:outerShdw>
              </a:effectLst>
              <a:latin typeface="Impact"/>
            </a:rPr>
            <a:t>גיבוש באיזור הכרמל - מכבי מטה - ספטמבר 2011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1362075</xdr:colOff>
      <xdr:row>0</xdr:row>
      <xdr:rowOff>0</xdr:rowOff>
    </xdr:from>
    <xdr:to>
      <xdr:col>4</xdr:col>
      <xdr:colOff>1981200</xdr:colOff>
      <xdr:row>0</xdr:row>
      <xdr:rowOff>0</xdr:rowOff>
    </xdr:to>
    <xdr:pic>
      <xdr:nvPicPr>
        <xdr:cNvPr id="2" name="Picture 1" descr="לוגו מרחף נתיבי לכת"/>
        <xdr:cNvPicPr>
          <a:picLocks noChangeAspect="1" noChangeArrowheads="1"/>
        </xdr:cNvPicPr>
      </xdr:nvPicPr>
      <xdr:blipFill>
        <a:blip xmlns:r="http://schemas.openxmlformats.org/officeDocument/2006/relationships" r:embed="rId1"/>
        <a:srcRect/>
        <a:stretch>
          <a:fillRect/>
        </a:stretch>
      </xdr:blipFill>
      <xdr:spPr bwMode="auto">
        <a:xfrm>
          <a:off x="155838525" y="0"/>
          <a:ext cx="619125" cy="0"/>
        </a:xfrm>
        <a:prstGeom prst="rect">
          <a:avLst/>
        </a:prstGeom>
        <a:noFill/>
        <a:ln w="9525">
          <a:noFill/>
          <a:miter lim="800000"/>
          <a:headEnd/>
          <a:tailEnd/>
        </a:ln>
      </xdr:spPr>
    </xdr:pic>
    <xdr:clientData/>
  </xdr:twoCellAnchor>
  <xdr:twoCellAnchor>
    <xdr:from>
      <xdr:col>0</xdr:col>
      <xdr:colOff>57150</xdr:colOff>
      <xdr:row>0</xdr:row>
      <xdr:rowOff>0</xdr:rowOff>
    </xdr:from>
    <xdr:to>
      <xdr:col>0</xdr:col>
      <xdr:colOff>885825</xdr:colOff>
      <xdr:row>0</xdr:row>
      <xdr:rowOff>0</xdr:rowOff>
    </xdr:to>
    <xdr:pic>
      <xdr:nvPicPr>
        <xdr:cNvPr id="3" name="Picture 2" descr="לוגו לאומי קארד"/>
        <xdr:cNvPicPr>
          <a:picLocks noChangeAspect="1" noChangeArrowheads="1"/>
        </xdr:cNvPicPr>
      </xdr:nvPicPr>
      <xdr:blipFill>
        <a:blip xmlns:r="http://schemas.openxmlformats.org/officeDocument/2006/relationships" r:embed="rId2"/>
        <a:srcRect/>
        <a:stretch>
          <a:fillRect/>
        </a:stretch>
      </xdr:blipFill>
      <xdr:spPr bwMode="auto">
        <a:xfrm>
          <a:off x="160686750" y="0"/>
          <a:ext cx="828675" cy="0"/>
        </a:xfrm>
        <a:prstGeom prst="rect">
          <a:avLst/>
        </a:prstGeom>
        <a:noFill/>
        <a:ln w="9525">
          <a:noFill/>
          <a:miter lim="800000"/>
          <a:headEnd/>
          <a:tailEnd/>
        </a:ln>
      </xdr:spPr>
    </xdr:pic>
    <xdr:clientData/>
  </xdr:twoCellAnchor>
  <xdr:twoCellAnchor>
    <xdr:from>
      <xdr:col>0</xdr:col>
      <xdr:colOff>1295400</xdr:colOff>
      <xdr:row>0</xdr:row>
      <xdr:rowOff>0</xdr:rowOff>
    </xdr:from>
    <xdr:to>
      <xdr:col>4</xdr:col>
      <xdr:colOff>0</xdr:colOff>
      <xdr:row>0</xdr:row>
      <xdr:rowOff>0</xdr:rowOff>
    </xdr:to>
    <xdr:sp macro="" textlink="">
      <xdr:nvSpPr>
        <xdr:cNvPr id="4" name="WordArt 3"/>
        <xdr:cNvSpPr>
          <a:spLocks noChangeArrowheads="1" noChangeShapeType="1" noTextEdit="1"/>
        </xdr:cNvSpPr>
      </xdr:nvSpPr>
      <xdr:spPr bwMode="auto">
        <a:xfrm>
          <a:off x="157819725" y="0"/>
          <a:ext cx="2457450" cy="0"/>
        </a:xfrm>
        <a:prstGeom prst="rect">
          <a:avLst/>
        </a:prstGeom>
        <a:extLst>
          <a:ext uri="{91240B29-F687-4F45-9708-019B960494DF}">
            <a14:hiddenLine xmlns:a14="http://schemas.microsoft.com/office/drawing/2010/main" w="9525">
              <a:solidFill>
                <a:srgbClr val="00FFFF"/>
              </a:solidFill>
              <a:round/>
              <a:headEnd/>
              <a:tailEnd/>
            </a14:hiddenLine>
          </a:ext>
        </a:extLst>
      </xdr:spPr>
      <xdr:txBody>
        <a:bodyPr wrap="none" fromWordArt="1">
          <a:prstTxWarp prst="textPlain">
            <a:avLst>
              <a:gd name="adj" fmla="val 50000"/>
            </a:avLst>
          </a:prstTxWarp>
        </a:bodyPr>
        <a:lstStyle/>
        <a:p>
          <a:pPr algn="ctr" rtl="1">
            <a:buNone/>
          </a:pPr>
          <a:r>
            <a:rPr lang="he-IL" sz="3600" b="1" kern="10" spc="0">
              <a:ln>
                <a:noFill/>
              </a:ln>
              <a:solidFill>
                <a:srgbClr val="00FFFF"/>
              </a:solidFill>
              <a:effectLst>
                <a:outerShdw dist="35921" dir="2700000" algn="ctr" rotWithShape="0">
                  <a:srgbClr val="333399"/>
                </a:outerShdw>
              </a:effectLst>
              <a:latin typeface="Guttman Yad"/>
              <a:cs typeface="Guttman Yad"/>
            </a:rPr>
            <a:t>חצאי ימים</a:t>
          </a:r>
        </a:p>
      </xdr:txBody>
    </xdr:sp>
    <xdr:clientData/>
  </xdr:twoCellAnchor>
  <xdr:twoCellAnchor>
    <xdr:from>
      <xdr:col>4</xdr:col>
      <xdr:colOff>2171700</xdr:colOff>
      <xdr:row>0</xdr:row>
      <xdr:rowOff>9525</xdr:rowOff>
    </xdr:from>
    <xdr:to>
      <xdr:col>4</xdr:col>
      <xdr:colOff>2800350</xdr:colOff>
      <xdr:row>3</xdr:row>
      <xdr:rowOff>76200</xdr:rowOff>
    </xdr:to>
    <xdr:pic>
      <xdr:nvPicPr>
        <xdr:cNvPr id="5" name="Picture 1" descr="LOGO-COLORשקוף"/>
        <xdr:cNvPicPr>
          <a:picLocks noChangeAspect="1" noChangeArrowheads="1"/>
        </xdr:cNvPicPr>
      </xdr:nvPicPr>
      <xdr:blipFill>
        <a:blip xmlns:r="http://schemas.openxmlformats.org/officeDocument/2006/relationships" r:embed="rId3" cstate="print"/>
        <a:srcRect/>
        <a:stretch>
          <a:fillRect/>
        </a:stretch>
      </xdr:blipFill>
      <xdr:spPr bwMode="auto">
        <a:xfrm>
          <a:off x="155019375" y="9525"/>
          <a:ext cx="628650" cy="600075"/>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1200150</xdr:colOff>
      <xdr:row>3</xdr:row>
      <xdr:rowOff>76200</xdr:rowOff>
    </xdr:to>
    <xdr:pic>
      <xdr:nvPicPr>
        <xdr:cNvPr id="6" name="Picture 2" descr="לוגו מכבי - שקוף"/>
        <xdr:cNvPicPr>
          <a:picLocks noChangeAspect="1" noChangeArrowheads="1"/>
        </xdr:cNvPicPr>
      </xdr:nvPicPr>
      <xdr:blipFill>
        <a:blip xmlns:r="http://schemas.openxmlformats.org/officeDocument/2006/relationships" r:embed="rId4" cstate="print"/>
        <a:srcRect/>
        <a:stretch>
          <a:fillRect/>
        </a:stretch>
      </xdr:blipFill>
      <xdr:spPr bwMode="auto">
        <a:xfrm>
          <a:off x="160372425" y="0"/>
          <a:ext cx="1200150" cy="609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2181225</xdr:colOff>
      <xdr:row>0</xdr:row>
      <xdr:rowOff>0</xdr:rowOff>
    </xdr:from>
    <xdr:to>
      <xdr:col>5</xdr:col>
      <xdr:colOff>0</xdr:colOff>
      <xdr:row>3</xdr:row>
      <xdr:rowOff>66675</xdr:rowOff>
    </xdr:to>
    <xdr:pic>
      <xdr:nvPicPr>
        <xdr:cNvPr id="2" name="Picture 1" descr="LOGO-COLORשקוף"/>
        <xdr:cNvPicPr>
          <a:picLocks noChangeAspect="1" noChangeArrowheads="1"/>
        </xdr:cNvPicPr>
      </xdr:nvPicPr>
      <xdr:blipFill>
        <a:blip xmlns:r="http://schemas.openxmlformats.org/officeDocument/2006/relationships" r:embed="rId1" cstate="print"/>
        <a:srcRect/>
        <a:stretch>
          <a:fillRect/>
        </a:stretch>
      </xdr:blipFill>
      <xdr:spPr bwMode="auto">
        <a:xfrm>
          <a:off x="155009850" y="0"/>
          <a:ext cx="628650" cy="600075"/>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1200150</xdr:colOff>
      <xdr:row>3</xdr:row>
      <xdr:rowOff>76200</xdr:rowOff>
    </xdr:to>
    <xdr:pic>
      <xdr:nvPicPr>
        <xdr:cNvPr id="3" name="Picture 2" descr="לוגו מכבי - שקוף"/>
        <xdr:cNvPicPr>
          <a:picLocks noChangeAspect="1" noChangeArrowheads="1"/>
        </xdr:cNvPicPr>
      </xdr:nvPicPr>
      <xdr:blipFill>
        <a:blip xmlns:r="http://schemas.openxmlformats.org/officeDocument/2006/relationships" r:embed="rId2" cstate="print"/>
        <a:srcRect/>
        <a:stretch>
          <a:fillRect/>
        </a:stretch>
      </xdr:blipFill>
      <xdr:spPr bwMode="auto">
        <a:xfrm>
          <a:off x="160372425" y="0"/>
          <a:ext cx="1200150" cy="609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Picture 1"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60715325"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pic>
      <xdr:nvPicPr>
        <xdr:cNvPr id="3" name="Picture 2"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60715325" y="0"/>
          <a:ext cx="0" cy="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0</xdr:colOff>
      <xdr:row>0</xdr:row>
      <xdr:rowOff>0</xdr:rowOff>
    </xdr:to>
    <xdr:sp macro="" textlink="">
      <xdr:nvSpPr>
        <xdr:cNvPr id="4" name="WordArt 4"/>
        <xdr:cNvSpPr>
          <a:spLocks noChangeArrowheads="1" noChangeShapeType="1" noTextEdit="1"/>
        </xdr:cNvSpPr>
      </xdr:nvSpPr>
      <xdr:spPr bwMode="auto">
        <a:xfrm>
          <a:off x="160715325" y="0"/>
          <a:ext cx="0" cy="0"/>
        </a:xfrm>
        <a:prstGeom prst="rect">
          <a:avLst/>
        </a:prstGeom>
      </xdr:spPr>
      <xdr:txBody>
        <a:bodyPr wrap="none" fromWordArt="1">
          <a:prstTxWarp prst="textPlain">
            <a:avLst>
              <a:gd name="adj" fmla="val 50000"/>
            </a:avLst>
          </a:prstTxWarp>
        </a:bodyPr>
        <a:lstStyle/>
        <a:p>
          <a:pPr algn="ctr" rtl="1"/>
          <a:r>
            <a:rPr lang="he-IL" sz="3600" kern="10" spc="0">
              <a:ln w="19050">
                <a:solidFill>
                  <a:srgbClr val="99CCFF"/>
                </a:solidFill>
                <a:round/>
                <a:headEnd/>
                <a:tailEnd/>
              </a:ln>
              <a:solidFill>
                <a:srgbClr val="0066CC"/>
              </a:solidFill>
              <a:effectLst>
                <a:outerShdw dist="35921" dir="2700000" algn="ctr" rotWithShape="0">
                  <a:srgbClr val="990000"/>
                </a:outerShdw>
              </a:effectLst>
              <a:latin typeface="Impact"/>
            </a:rPr>
            <a:t>יום כייף - מכבי מטה - אוקטובר 2010</a:t>
          </a:r>
        </a:p>
        <a:p>
          <a:pPr algn="ctr" rtl="1"/>
          <a:r>
            <a:rPr lang="he-IL" sz="3600" kern="10" spc="0">
              <a:ln w="19050">
                <a:solidFill>
                  <a:srgbClr val="99CCFF"/>
                </a:solidFill>
                <a:round/>
                <a:headEnd/>
                <a:tailEnd/>
              </a:ln>
              <a:solidFill>
                <a:srgbClr val="0066CC"/>
              </a:solidFill>
              <a:effectLst>
                <a:outerShdw dist="35921" dir="2700000" algn="ctr" rotWithShape="0">
                  <a:srgbClr val="990000"/>
                </a:outerShdw>
              </a:effectLst>
              <a:latin typeface="Impact"/>
            </a:rPr>
            <a:t>כפר הנוקדים</a:t>
          </a:r>
        </a:p>
      </xdr:txBody>
    </xdr:sp>
    <xdr:clientData/>
  </xdr:twoCellAnchor>
  <xdr:twoCellAnchor>
    <xdr:from>
      <xdr:col>3</xdr:col>
      <xdr:colOff>0</xdr:colOff>
      <xdr:row>0</xdr:row>
      <xdr:rowOff>0</xdr:rowOff>
    </xdr:from>
    <xdr:to>
      <xdr:col>3</xdr:col>
      <xdr:colOff>19050</xdr:colOff>
      <xdr:row>0</xdr:row>
      <xdr:rowOff>0</xdr:rowOff>
    </xdr:to>
    <xdr:pic>
      <xdr:nvPicPr>
        <xdr:cNvPr id="5" name="Picture 5"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56886275" y="0"/>
          <a:ext cx="19050" cy="0"/>
        </a:xfrm>
        <a:prstGeom prst="rect">
          <a:avLst/>
        </a:prstGeom>
        <a:noFill/>
        <a:ln w="9525">
          <a:noFill/>
          <a:miter lim="800000"/>
          <a:headEnd/>
          <a:tailEnd/>
        </a:ln>
      </xdr:spPr>
    </xdr:pic>
    <xdr:clientData/>
  </xdr:twoCellAnchor>
  <xdr:twoCellAnchor>
    <xdr:from>
      <xdr:col>5</xdr:col>
      <xdr:colOff>85725</xdr:colOff>
      <xdr:row>0</xdr:row>
      <xdr:rowOff>0</xdr:rowOff>
    </xdr:from>
    <xdr:to>
      <xdr:col>5</xdr:col>
      <xdr:colOff>2286000</xdr:colOff>
      <xdr:row>0</xdr:row>
      <xdr:rowOff>0</xdr:rowOff>
    </xdr:to>
    <xdr:pic>
      <xdr:nvPicPr>
        <xdr:cNvPr id="6" name="Picture 6" descr="לוגו עידן חדש"/>
        <xdr:cNvPicPr>
          <a:picLocks noChangeAspect="1" noChangeArrowheads="1"/>
        </xdr:cNvPicPr>
      </xdr:nvPicPr>
      <xdr:blipFill>
        <a:blip xmlns:r="http://schemas.openxmlformats.org/officeDocument/2006/relationships" r:embed="rId1"/>
        <a:srcRect/>
        <a:stretch>
          <a:fillRect/>
        </a:stretch>
      </xdr:blipFill>
      <xdr:spPr bwMode="auto">
        <a:xfrm>
          <a:off x="153142950" y="0"/>
          <a:ext cx="2200275" cy="0"/>
        </a:xfrm>
        <a:prstGeom prst="rect">
          <a:avLst/>
        </a:prstGeom>
        <a:noFill/>
        <a:ln w="9525">
          <a:noFill/>
          <a:miter lim="800000"/>
          <a:headEnd/>
          <a:tailEnd/>
        </a:ln>
      </xdr:spPr>
    </xdr:pic>
    <xdr:clientData/>
  </xdr:twoCellAnchor>
  <xdr:twoCellAnchor editAs="oneCell">
    <xdr:from>
      <xdr:col>5</xdr:col>
      <xdr:colOff>962025</xdr:colOff>
      <xdr:row>0</xdr:row>
      <xdr:rowOff>133350</xdr:rowOff>
    </xdr:from>
    <xdr:to>
      <xdr:col>5</xdr:col>
      <xdr:colOff>2847975</xdr:colOff>
      <xdr:row>3</xdr:row>
      <xdr:rowOff>9525</xdr:rowOff>
    </xdr:to>
    <xdr:pic>
      <xdr:nvPicPr>
        <xdr:cNvPr id="7" name="Picture 7" descr="logo "/>
        <xdr:cNvPicPr>
          <a:picLocks noChangeAspect="1" noChangeArrowheads="1"/>
        </xdr:cNvPicPr>
      </xdr:nvPicPr>
      <xdr:blipFill>
        <a:blip xmlns:r="http://schemas.openxmlformats.org/officeDocument/2006/relationships" r:embed="rId2" cstate="print"/>
        <a:srcRect/>
        <a:stretch>
          <a:fillRect/>
        </a:stretch>
      </xdr:blipFill>
      <xdr:spPr bwMode="auto">
        <a:xfrm>
          <a:off x="152580975" y="133350"/>
          <a:ext cx="1885950" cy="485775"/>
        </a:xfrm>
        <a:prstGeom prst="rect">
          <a:avLst/>
        </a:prstGeom>
        <a:noFill/>
        <a:ln w="9525">
          <a:noFill/>
          <a:miter lim="800000"/>
          <a:headEnd/>
          <a:tailEnd/>
        </a:ln>
      </xdr:spPr>
    </xdr:pic>
    <xdr:clientData/>
  </xdr:twoCellAnchor>
  <xdr:twoCellAnchor>
    <xdr:from>
      <xdr:col>1</xdr:col>
      <xdr:colOff>276225</xdr:colOff>
      <xdr:row>0</xdr:row>
      <xdr:rowOff>114300</xdr:rowOff>
    </xdr:from>
    <xdr:to>
      <xdr:col>5</xdr:col>
      <xdr:colOff>314325</xdr:colOff>
      <xdr:row>2</xdr:row>
      <xdr:rowOff>276225</xdr:rowOff>
    </xdr:to>
    <xdr:sp macro="" textlink="">
      <xdr:nvSpPr>
        <xdr:cNvPr id="8" name="WordArt 9"/>
        <xdr:cNvSpPr>
          <a:spLocks noChangeArrowheads="1" noChangeShapeType="1" noTextEdit="1"/>
        </xdr:cNvSpPr>
      </xdr:nvSpPr>
      <xdr:spPr bwMode="auto">
        <a:xfrm>
          <a:off x="155114625" y="114300"/>
          <a:ext cx="4695825" cy="485775"/>
        </a:xfrm>
        <a:prstGeom prst="rect">
          <a:avLst/>
        </a:prstGeom>
      </xdr:spPr>
      <xdr:txBody>
        <a:bodyPr wrap="none" fromWordArt="1">
          <a:prstTxWarp prst="textPlain">
            <a:avLst>
              <a:gd name="adj" fmla="val 50000"/>
            </a:avLst>
          </a:prstTxWarp>
        </a:bodyPr>
        <a:lstStyle/>
        <a:p>
          <a:pPr algn="ctr" rtl="1"/>
          <a:r>
            <a:rPr lang="he-IL" sz="3600" kern="10" spc="0">
              <a:ln w="19050">
                <a:solidFill>
                  <a:srgbClr val="99CCFF"/>
                </a:solidFill>
                <a:round/>
                <a:headEnd/>
                <a:tailEnd/>
              </a:ln>
              <a:solidFill>
                <a:srgbClr val="0066CC"/>
              </a:solidFill>
              <a:effectLst>
                <a:outerShdw dist="35921" dir="2700000" algn="ctr" rotWithShape="0">
                  <a:srgbClr val="990000"/>
                </a:outerShdw>
              </a:effectLst>
              <a:latin typeface="Impact"/>
            </a:rPr>
            <a:t>גיבוש באיזור הכרמל - מכבי מטה - ספטמבר 2011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1362075</xdr:colOff>
      <xdr:row>0</xdr:row>
      <xdr:rowOff>0</xdr:rowOff>
    </xdr:from>
    <xdr:to>
      <xdr:col>4</xdr:col>
      <xdr:colOff>1981200</xdr:colOff>
      <xdr:row>0</xdr:row>
      <xdr:rowOff>0</xdr:rowOff>
    </xdr:to>
    <xdr:pic>
      <xdr:nvPicPr>
        <xdr:cNvPr id="2" name="Picture 1" descr="לוגו מרחף נתיבי לכת"/>
        <xdr:cNvPicPr>
          <a:picLocks noChangeAspect="1" noChangeArrowheads="1"/>
        </xdr:cNvPicPr>
      </xdr:nvPicPr>
      <xdr:blipFill>
        <a:blip xmlns:r="http://schemas.openxmlformats.org/officeDocument/2006/relationships" r:embed="rId1"/>
        <a:srcRect/>
        <a:stretch>
          <a:fillRect/>
        </a:stretch>
      </xdr:blipFill>
      <xdr:spPr bwMode="auto">
        <a:xfrm>
          <a:off x="153009600" y="0"/>
          <a:ext cx="0" cy="0"/>
        </a:xfrm>
        <a:prstGeom prst="rect">
          <a:avLst/>
        </a:prstGeom>
        <a:noFill/>
        <a:ln w="9525">
          <a:noFill/>
          <a:miter lim="800000"/>
          <a:headEnd/>
          <a:tailEnd/>
        </a:ln>
      </xdr:spPr>
    </xdr:pic>
    <xdr:clientData/>
  </xdr:twoCellAnchor>
  <xdr:twoCellAnchor>
    <xdr:from>
      <xdr:col>0</xdr:col>
      <xdr:colOff>57150</xdr:colOff>
      <xdr:row>0</xdr:row>
      <xdr:rowOff>0</xdr:rowOff>
    </xdr:from>
    <xdr:to>
      <xdr:col>0</xdr:col>
      <xdr:colOff>885825</xdr:colOff>
      <xdr:row>0</xdr:row>
      <xdr:rowOff>0</xdr:rowOff>
    </xdr:to>
    <xdr:pic>
      <xdr:nvPicPr>
        <xdr:cNvPr id="3" name="Picture 2" descr="לוגו לאומי קארד"/>
        <xdr:cNvPicPr>
          <a:picLocks noChangeAspect="1" noChangeArrowheads="1"/>
        </xdr:cNvPicPr>
      </xdr:nvPicPr>
      <xdr:blipFill>
        <a:blip xmlns:r="http://schemas.openxmlformats.org/officeDocument/2006/relationships" r:embed="rId2"/>
        <a:srcRect/>
        <a:stretch>
          <a:fillRect/>
        </a:stretch>
      </xdr:blipFill>
      <xdr:spPr bwMode="auto">
        <a:xfrm>
          <a:off x="155448000" y="0"/>
          <a:ext cx="552450" cy="0"/>
        </a:xfrm>
        <a:prstGeom prst="rect">
          <a:avLst/>
        </a:prstGeom>
        <a:noFill/>
        <a:ln w="9525">
          <a:noFill/>
          <a:miter lim="800000"/>
          <a:headEnd/>
          <a:tailEnd/>
        </a:ln>
      </xdr:spPr>
    </xdr:pic>
    <xdr:clientData/>
  </xdr:twoCellAnchor>
  <xdr:twoCellAnchor>
    <xdr:from>
      <xdr:col>0</xdr:col>
      <xdr:colOff>1295400</xdr:colOff>
      <xdr:row>0</xdr:row>
      <xdr:rowOff>0</xdr:rowOff>
    </xdr:from>
    <xdr:to>
      <xdr:col>4</xdr:col>
      <xdr:colOff>0</xdr:colOff>
      <xdr:row>0</xdr:row>
      <xdr:rowOff>0</xdr:rowOff>
    </xdr:to>
    <xdr:sp macro="" textlink="">
      <xdr:nvSpPr>
        <xdr:cNvPr id="4" name="WordArt 3"/>
        <xdr:cNvSpPr>
          <a:spLocks noChangeArrowheads="1" noChangeShapeType="1" noTextEdit="1"/>
        </xdr:cNvSpPr>
      </xdr:nvSpPr>
      <xdr:spPr bwMode="auto">
        <a:xfrm>
          <a:off x="153619200" y="0"/>
          <a:ext cx="1828800" cy="0"/>
        </a:xfrm>
        <a:prstGeom prst="rect">
          <a:avLst/>
        </a:prstGeom>
        <a:extLst>
          <a:ext uri="{91240B29-F687-4F45-9708-019B960494DF}">
            <a14:hiddenLine xmlns:a14="http://schemas.microsoft.com/office/drawing/2010/main" w="9525">
              <a:solidFill>
                <a:srgbClr val="00FFFF"/>
              </a:solidFill>
              <a:round/>
              <a:headEnd/>
              <a:tailEnd/>
            </a14:hiddenLine>
          </a:ext>
        </a:extLst>
      </xdr:spPr>
      <xdr:txBody>
        <a:bodyPr wrap="none" fromWordArt="1">
          <a:prstTxWarp prst="textPlain">
            <a:avLst>
              <a:gd name="adj" fmla="val 50000"/>
            </a:avLst>
          </a:prstTxWarp>
        </a:bodyPr>
        <a:lstStyle/>
        <a:p>
          <a:pPr algn="ctr" rtl="1">
            <a:buNone/>
          </a:pPr>
          <a:r>
            <a:rPr lang="he-IL" sz="3600" b="1" kern="10" spc="0">
              <a:ln>
                <a:noFill/>
              </a:ln>
              <a:solidFill>
                <a:srgbClr val="00FFFF"/>
              </a:solidFill>
              <a:effectLst>
                <a:outerShdw dist="35921" dir="2700000" algn="ctr" rotWithShape="0">
                  <a:srgbClr val="333399"/>
                </a:outerShdw>
              </a:effectLst>
              <a:latin typeface="Guttman Yad"/>
              <a:cs typeface="Guttman Yad"/>
            </a:rPr>
            <a:t>חצאי ימים</a:t>
          </a:r>
        </a:p>
      </xdr:txBody>
    </xdr:sp>
    <xdr:clientData/>
  </xdr:twoCellAnchor>
  <xdr:twoCellAnchor>
    <xdr:from>
      <xdr:col>4</xdr:col>
      <xdr:colOff>2009775</xdr:colOff>
      <xdr:row>0</xdr:row>
      <xdr:rowOff>0</xdr:rowOff>
    </xdr:from>
    <xdr:to>
      <xdr:col>5</xdr:col>
      <xdr:colOff>57150</xdr:colOff>
      <xdr:row>4</xdr:row>
      <xdr:rowOff>68407</xdr:rowOff>
    </xdr:to>
    <xdr:pic>
      <xdr:nvPicPr>
        <xdr:cNvPr id="5" name="Picture 1" descr="LOGO-COLORשקוף"/>
        <xdr:cNvPicPr>
          <a:picLocks noChangeAspect="1" noChangeArrowheads="1"/>
        </xdr:cNvPicPr>
      </xdr:nvPicPr>
      <xdr:blipFill>
        <a:blip xmlns:r="http://schemas.openxmlformats.org/officeDocument/2006/relationships" r:embed="rId3" cstate="print"/>
        <a:srcRect/>
        <a:stretch>
          <a:fillRect/>
        </a:stretch>
      </xdr:blipFill>
      <xdr:spPr bwMode="auto">
        <a:xfrm>
          <a:off x="152952450" y="0"/>
          <a:ext cx="57150" cy="75420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0</xdr:col>
      <xdr:colOff>1457325</xdr:colOff>
      <xdr:row>4</xdr:row>
      <xdr:rowOff>66675</xdr:rowOff>
    </xdr:to>
    <xdr:pic>
      <xdr:nvPicPr>
        <xdr:cNvPr id="6" name="Picture 2" descr="לוגו מכבי - שקוף"/>
        <xdr:cNvPicPr>
          <a:picLocks noChangeAspect="1" noChangeArrowheads="1"/>
        </xdr:cNvPicPr>
      </xdr:nvPicPr>
      <xdr:blipFill>
        <a:blip xmlns:r="http://schemas.openxmlformats.org/officeDocument/2006/relationships" r:embed="rId4" cstate="print"/>
        <a:srcRect/>
        <a:stretch>
          <a:fillRect/>
        </a:stretch>
      </xdr:blipFill>
      <xdr:spPr bwMode="auto">
        <a:xfrm>
          <a:off x="155448000" y="57150"/>
          <a:ext cx="542925" cy="6953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133350</xdr:colOff>
      <xdr:row>230</xdr:row>
      <xdr:rowOff>0</xdr:rowOff>
    </xdr:from>
    <xdr:to>
      <xdr:col>6</xdr:col>
      <xdr:colOff>457200</xdr:colOff>
      <xdr:row>230</xdr:row>
      <xdr:rowOff>0</xdr:rowOff>
    </xdr:to>
    <xdr:pic>
      <xdr:nvPicPr>
        <xdr:cNvPr id="2" name="Picture 2"/>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3" name="Picture 3"/>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133350</xdr:colOff>
      <xdr:row>230</xdr:row>
      <xdr:rowOff>0</xdr:rowOff>
    </xdr:from>
    <xdr:to>
      <xdr:col>6</xdr:col>
      <xdr:colOff>457200</xdr:colOff>
      <xdr:row>230</xdr:row>
      <xdr:rowOff>0</xdr:rowOff>
    </xdr:to>
    <xdr:pic>
      <xdr:nvPicPr>
        <xdr:cNvPr id="4" name="Picture 4"/>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5" name="Picture 5"/>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6" name="Picture 6"/>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133350</xdr:colOff>
      <xdr:row>230</xdr:row>
      <xdr:rowOff>0</xdr:rowOff>
    </xdr:from>
    <xdr:to>
      <xdr:col>6</xdr:col>
      <xdr:colOff>457200</xdr:colOff>
      <xdr:row>230</xdr:row>
      <xdr:rowOff>0</xdr:rowOff>
    </xdr:to>
    <xdr:pic>
      <xdr:nvPicPr>
        <xdr:cNvPr id="7" name="Picture 7"/>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8" name="Picture 8"/>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133350</xdr:colOff>
      <xdr:row>230</xdr:row>
      <xdr:rowOff>0</xdr:rowOff>
    </xdr:from>
    <xdr:to>
      <xdr:col>6</xdr:col>
      <xdr:colOff>457200</xdr:colOff>
      <xdr:row>230</xdr:row>
      <xdr:rowOff>0</xdr:rowOff>
    </xdr:to>
    <xdr:pic>
      <xdr:nvPicPr>
        <xdr:cNvPr id="9" name="Picture 9"/>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10" name="Picture 10"/>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11" name="Picture 11"/>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133350</xdr:colOff>
      <xdr:row>230</xdr:row>
      <xdr:rowOff>0</xdr:rowOff>
    </xdr:from>
    <xdr:to>
      <xdr:col>6</xdr:col>
      <xdr:colOff>457200</xdr:colOff>
      <xdr:row>230</xdr:row>
      <xdr:rowOff>0</xdr:rowOff>
    </xdr:to>
    <xdr:pic>
      <xdr:nvPicPr>
        <xdr:cNvPr id="12" name="Picture 12"/>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13" name="Picture 13"/>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133350</xdr:colOff>
      <xdr:row>230</xdr:row>
      <xdr:rowOff>0</xdr:rowOff>
    </xdr:from>
    <xdr:to>
      <xdr:col>6</xdr:col>
      <xdr:colOff>457200</xdr:colOff>
      <xdr:row>230</xdr:row>
      <xdr:rowOff>0</xdr:rowOff>
    </xdr:to>
    <xdr:pic>
      <xdr:nvPicPr>
        <xdr:cNvPr id="14" name="Picture 14"/>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15" name="Picture 15"/>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16" name="Picture 16"/>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133350</xdr:colOff>
      <xdr:row>230</xdr:row>
      <xdr:rowOff>0</xdr:rowOff>
    </xdr:from>
    <xdr:to>
      <xdr:col>6</xdr:col>
      <xdr:colOff>457200</xdr:colOff>
      <xdr:row>230</xdr:row>
      <xdr:rowOff>0</xdr:rowOff>
    </xdr:to>
    <xdr:pic>
      <xdr:nvPicPr>
        <xdr:cNvPr id="17" name="Picture 17"/>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18" name="Picture 18"/>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133350</xdr:colOff>
      <xdr:row>230</xdr:row>
      <xdr:rowOff>0</xdr:rowOff>
    </xdr:from>
    <xdr:to>
      <xdr:col>6</xdr:col>
      <xdr:colOff>457200</xdr:colOff>
      <xdr:row>230</xdr:row>
      <xdr:rowOff>0</xdr:rowOff>
    </xdr:to>
    <xdr:pic>
      <xdr:nvPicPr>
        <xdr:cNvPr id="19" name="Picture 19"/>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20" name="Picture 20"/>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21" name="Picture 21"/>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133350</xdr:colOff>
      <xdr:row>230</xdr:row>
      <xdr:rowOff>0</xdr:rowOff>
    </xdr:from>
    <xdr:to>
      <xdr:col>6</xdr:col>
      <xdr:colOff>457200</xdr:colOff>
      <xdr:row>230</xdr:row>
      <xdr:rowOff>0</xdr:rowOff>
    </xdr:to>
    <xdr:pic>
      <xdr:nvPicPr>
        <xdr:cNvPr id="22" name="Picture 22"/>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23" name="Picture 23"/>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133350</xdr:colOff>
      <xdr:row>230</xdr:row>
      <xdr:rowOff>0</xdr:rowOff>
    </xdr:from>
    <xdr:to>
      <xdr:col>6</xdr:col>
      <xdr:colOff>457200</xdr:colOff>
      <xdr:row>230</xdr:row>
      <xdr:rowOff>0</xdr:rowOff>
    </xdr:to>
    <xdr:pic>
      <xdr:nvPicPr>
        <xdr:cNvPr id="24" name="Picture 24"/>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314325" cy="0"/>
        </a:xfrm>
        <a:prstGeom prst="rect">
          <a:avLst/>
        </a:prstGeom>
        <a:noFill/>
        <a:ln w="9525">
          <a:noFill/>
          <a:miter lim="800000"/>
          <a:headEnd/>
          <a:tailEnd/>
        </a:ln>
      </xdr:spPr>
    </xdr:pic>
    <xdr:clientData/>
  </xdr:twoCellAnchor>
  <xdr:twoCellAnchor>
    <xdr:from>
      <xdr:col>6</xdr:col>
      <xdr:colOff>0</xdr:colOff>
      <xdr:row>230</xdr:row>
      <xdr:rowOff>0</xdr:rowOff>
    </xdr:from>
    <xdr:to>
      <xdr:col>6</xdr:col>
      <xdr:colOff>371475</xdr:colOff>
      <xdr:row>230</xdr:row>
      <xdr:rowOff>0</xdr:rowOff>
    </xdr:to>
    <xdr:pic>
      <xdr:nvPicPr>
        <xdr:cNvPr id="25" name="Picture 25"/>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547275" y="37661850"/>
          <a:ext cx="3714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26" name="Picture 26"/>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27" name="Picture 27"/>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28" name="Picture 28"/>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29" name="Picture 29"/>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30" name="Picture 30"/>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31" name="Picture 31"/>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32" name="Picture 32"/>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33" name="Picture 33"/>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34" name="Picture 34"/>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35" name="Picture 35"/>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36" name="Picture 36"/>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6</xdr:col>
      <xdr:colOff>38100</xdr:colOff>
      <xdr:row>230</xdr:row>
      <xdr:rowOff>0</xdr:rowOff>
    </xdr:from>
    <xdr:to>
      <xdr:col>7</xdr:col>
      <xdr:colOff>0</xdr:colOff>
      <xdr:row>230</xdr:row>
      <xdr:rowOff>0</xdr:rowOff>
    </xdr:to>
    <xdr:pic>
      <xdr:nvPicPr>
        <xdr:cNvPr id="37" name="Picture 37"/>
        <xdr:cNvPicPr>
          <a:picLocks noChangeAspect="1" noChangeArrowheads="1"/>
        </xdr:cNvPicPr>
      </xdr:nvPicPr>
      <xdr:blipFill>
        <a:blip xmlns:r="http://schemas.openxmlformats.org/officeDocument/2006/relationships" r:embed="rId1">
          <a:lum bright="-6000" contrast="30000"/>
        </a:blip>
        <a:srcRect/>
        <a:stretch>
          <a:fillRect/>
        </a:stretch>
      </xdr:blipFill>
      <xdr:spPr bwMode="auto">
        <a:xfrm>
          <a:off x="111471075" y="37661850"/>
          <a:ext cx="409575" cy="0"/>
        </a:xfrm>
        <a:prstGeom prst="rect">
          <a:avLst/>
        </a:prstGeom>
        <a:noFill/>
        <a:ln w="9525">
          <a:noFill/>
          <a:miter lim="800000"/>
          <a:headEnd/>
          <a:tailEnd/>
        </a:ln>
      </xdr:spPr>
    </xdr:pic>
    <xdr:clientData/>
  </xdr:twoCellAnchor>
  <xdr:twoCellAnchor>
    <xdr:from>
      <xdr:col>4</xdr:col>
      <xdr:colOff>1143000</xdr:colOff>
      <xdr:row>1</xdr:row>
      <xdr:rowOff>57150</xdr:rowOff>
    </xdr:from>
    <xdr:to>
      <xdr:col>4</xdr:col>
      <xdr:colOff>3105150</xdr:colOff>
      <xdr:row>4</xdr:row>
      <xdr:rowOff>209550</xdr:rowOff>
    </xdr:to>
    <xdr:pic>
      <xdr:nvPicPr>
        <xdr:cNvPr id="38" name="Picture 25202"/>
        <xdr:cNvPicPr>
          <a:picLocks noChangeAspect="1" noChangeArrowheads="1"/>
        </xdr:cNvPicPr>
      </xdr:nvPicPr>
      <xdr:blipFill>
        <a:blip xmlns:r="http://schemas.openxmlformats.org/officeDocument/2006/relationships" r:embed="rId2" cstate="print"/>
        <a:srcRect/>
        <a:stretch>
          <a:fillRect/>
        </a:stretch>
      </xdr:blipFill>
      <xdr:spPr bwMode="auto">
        <a:xfrm>
          <a:off x="112366425" y="219075"/>
          <a:ext cx="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81"/>
  <sheetViews>
    <sheetView rightToLeft="1" zoomScaleNormal="100" workbookViewId="0">
      <selection activeCell="C42" sqref="C42"/>
    </sheetView>
  </sheetViews>
  <sheetFormatPr defaultColWidth="5.8984375" defaultRowHeight="13.2" x14ac:dyDescent="0.25"/>
  <cols>
    <col min="1" max="1" width="32.59765625" style="213" customWidth="1"/>
    <col min="2" max="2" width="11.69921875" style="62" customWidth="1"/>
    <col min="3" max="3" width="12" style="63" customWidth="1"/>
    <col min="4" max="4" width="13.3984375" style="63" customWidth="1"/>
    <col min="5" max="5" width="41.59765625" style="65" customWidth="1"/>
    <col min="6" max="6" width="13" style="67" bestFit="1" customWidth="1"/>
    <col min="7" max="7" width="9.8984375" style="67" customWidth="1"/>
    <col min="8" max="8" width="10.09765625" style="71" bestFit="1" customWidth="1"/>
    <col min="9" max="9" width="15.09765625" style="67" bestFit="1" customWidth="1"/>
    <col min="10" max="10" width="47.5" style="69" customWidth="1"/>
    <col min="11" max="256" width="5.8984375" style="221"/>
    <col min="257" max="257" width="32.59765625" style="221" customWidth="1"/>
    <col min="258" max="258" width="11.69921875" style="221" customWidth="1"/>
    <col min="259" max="259" width="12" style="221" customWidth="1"/>
    <col min="260" max="260" width="13.3984375" style="221" customWidth="1"/>
    <col min="261" max="261" width="41.59765625" style="221" customWidth="1"/>
    <col min="262" max="262" width="13" style="221" bestFit="1" customWidth="1"/>
    <col min="263" max="263" width="9.8984375" style="221" customWidth="1"/>
    <col min="264" max="264" width="10.09765625" style="221" bestFit="1" customWidth="1"/>
    <col min="265" max="265" width="15.09765625" style="221" bestFit="1" customWidth="1"/>
    <col min="266" max="266" width="47.5" style="221" customWidth="1"/>
    <col min="267" max="512" width="5.8984375" style="221"/>
    <col min="513" max="513" width="32.59765625" style="221" customWidth="1"/>
    <col min="514" max="514" width="11.69921875" style="221" customWidth="1"/>
    <col min="515" max="515" width="12" style="221" customWidth="1"/>
    <col min="516" max="516" width="13.3984375" style="221" customWidth="1"/>
    <col min="517" max="517" width="41.59765625" style="221" customWidth="1"/>
    <col min="518" max="518" width="13" style="221" bestFit="1" customWidth="1"/>
    <col min="519" max="519" width="9.8984375" style="221" customWidth="1"/>
    <col min="520" max="520" width="10.09765625" style="221" bestFit="1" customWidth="1"/>
    <col min="521" max="521" width="15.09765625" style="221" bestFit="1" customWidth="1"/>
    <col min="522" max="522" width="47.5" style="221" customWidth="1"/>
    <col min="523" max="768" width="5.8984375" style="221"/>
    <col min="769" max="769" width="32.59765625" style="221" customWidth="1"/>
    <col min="770" max="770" width="11.69921875" style="221" customWidth="1"/>
    <col min="771" max="771" width="12" style="221" customWidth="1"/>
    <col min="772" max="772" width="13.3984375" style="221" customWidth="1"/>
    <col min="773" max="773" width="41.59765625" style="221" customWidth="1"/>
    <col min="774" max="774" width="13" style="221" bestFit="1" customWidth="1"/>
    <col min="775" max="775" width="9.8984375" style="221" customWidth="1"/>
    <col min="776" max="776" width="10.09765625" style="221" bestFit="1" customWidth="1"/>
    <col min="777" max="777" width="15.09765625" style="221" bestFit="1" customWidth="1"/>
    <col min="778" max="778" width="47.5" style="221" customWidth="1"/>
    <col min="779" max="1024" width="5.8984375" style="221"/>
    <col min="1025" max="1025" width="32.59765625" style="221" customWidth="1"/>
    <col min="1026" max="1026" width="11.69921875" style="221" customWidth="1"/>
    <col min="1027" max="1027" width="12" style="221" customWidth="1"/>
    <col min="1028" max="1028" width="13.3984375" style="221" customWidth="1"/>
    <col min="1029" max="1029" width="41.59765625" style="221" customWidth="1"/>
    <col min="1030" max="1030" width="13" style="221" bestFit="1" customWidth="1"/>
    <col min="1031" max="1031" width="9.8984375" style="221" customWidth="1"/>
    <col min="1032" max="1032" width="10.09765625" style="221" bestFit="1" customWidth="1"/>
    <col min="1033" max="1033" width="15.09765625" style="221" bestFit="1" customWidth="1"/>
    <col min="1034" max="1034" width="47.5" style="221" customWidth="1"/>
    <col min="1035" max="1280" width="5.8984375" style="221"/>
    <col min="1281" max="1281" width="32.59765625" style="221" customWidth="1"/>
    <col min="1282" max="1282" width="11.69921875" style="221" customWidth="1"/>
    <col min="1283" max="1283" width="12" style="221" customWidth="1"/>
    <col min="1284" max="1284" width="13.3984375" style="221" customWidth="1"/>
    <col min="1285" max="1285" width="41.59765625" style="221" customWidth="1"/>
    <col min="1286" max="1286" width="13" style="221" bestFit="1" customWidth="1"/>
    <col min="1287" max="1287" width="9.8984375" style="221" customWidth="1"/>
    <col min="1288" max="1288" width="10.09765625" style="221" bestFit="1" customWidth="1"/>
    <col min="1289" max="1289" width="15.09765625" style="221" bestFit="1" customWidth="1"/>
    <col min="1290" max="1290" width="47.5" style="221" customWidth="1"/>
    <col min="1291" max="1536" width="5.8984375" style="221"/>
    <col min="1537" max="1537" width="32.59765625" style="221" customWidth="1"/>
    <col min="1538" max="1538" width="11.69921875" style="221" customWidth="1"/>
    <col min="1539" max="1539" width="12" style="221" customWidth="1"/>
    <col min="1540" max="1540" width="13.3984375" style="221" customWidth="1"/>
    <col min="1541" max="1541" width="41.59765625" style="221" customWidth="1"/>
    <col min="1542" max="1542" width="13" style="221" bestFit="1" customWidth="1"/>
    <col min="1543" max="1543" width="9.8984375" style="221" customWidth="1"/>
    <col min="1544" max="1544" width="10.09765625" style="221" bestFit="1" customWidth="1"/>
    <col min="1545" max="1545" width="15.09765625" style="221" bestFit="1" customWidth="1"/>
    <col min="1546" max="1546" width="47.5" style="221" customWidth="1"/>
    <col min="1547" max="1792" width="5.8984375" style="221"/>
    <col min="1793" max="1793" width="32.59765625" style="221" customWidth="1"/>
    <col min="1794" max="1794" width="11.69921875" style="221" customWidth="1"/>
    <col min="1795" max="1795" width="12" style="221" customWidth="1"/>
    <col min="1796" max="1796" width="13.3984375" style="221" customWidth="1"/>
    <col min="1797" max="1797" width="41.59765625" style="221" customWidth="1"/>
    <col min="1798" max="1798" width="13" style="221" bestFit="1" customWidth="1"/>
    <col min="1799" max="1799" width="9.8984375" style="221" customWidth="1"/>
    <col min="1800" max="1800" width="10.09765625" style="221" bestFit="1" customWidth="1"/>
    <col min="1801" max="1801" width="15.09765625" style="221" bestFit="1" customWidth="1"/>
    <col min="1802" max="1802" width="47.5" style="221" customWidth="1"/>
    <col min="1803" max="2048" width="5.8984375" style="221"/>
    <col min="2049" max="2049" width="32.59765625" style="221" customWidth="1"/>
    <col min="2050" max="2050" width="11.69921875" style="221" customWidth="1"/>
    <col min="2051" max="2051" width="12" style="221" customWidth="1"/>
    <col min="2052" max="2052" width="13.3984375" style="221" customWidth="1"/>
    <col min="2053" max="2053" width="41.59765625" style="221" customWidth="1"/>
    <col min="2054" max="2054" width="13" style="221" bestFit="1" customWidth="1"/>
    <col min="2055" max="2055" width="9.8984375" style="221" customWidth="1"/>
    <col min="2056" max="2056" width="10.09765625" style="221" bestFit="1" customWidth="1"/>
    <col min="2057" max="2057" width="15.09765625" style="221" bestFit="1" customWidth="1"/>
    <col min="2058" max="2058" width="47.5" style="221" customWidth="1"/>
    <col min="2059" max="2304" width="5.8984375" style="221"/>
    <col min="2305" max="2305" width="32.59765625" style="221" customWidth="1"/>
    <col min="2306" max="2306" width="11.69921875" style="221" customWidth="1"/>
    <col min="2307" max="2307" width="12" style="221" customWidth="1"/>
    <col min="2308" max="2308" width="13.3984375" style="221" customWidth="1"/>
    <col min="2309" max="2309" width="41.59765625" style="221" customWidth="1"/>
    <col min="2310" max="2310" width="13" style="221" bestFit="1" customWidth="1"/>
    <col min="2311" max="2311" width="9.8984375" style="221" customWidth="1"/>
    <col min="2312" max="2312" width="10.09765625" style="221" bestFit="1" customWidth="1"/>
    <col min="2313" max="2313" width="15.09765625" style="221" bestFit="1" customWidth="1"/>
    <col min="2314" max="2314" width="47.5" style="221" customWidth="1"/>
    <col min="2315" max="2560" width="5.8984375" style="221"/>
    <col min="2561" max="2561" width="32.59765625" style="221" customWidth="1"/>
    <col min="2562" max="2562" width="11.69921875" style="221" customWidth="1"/>
    <col min="2563" max="2563" width="12" style="221" customWidth="1"/>
    <col min="2564" max="2564" width="13.3984375" style="221" customWidth="1"/>
    <col min="2565" max="2565" width="41.59765625" style="221" customWidth="1"/>
    <col min="2566" max="2566" width="13" style="221" bestFit="1" customWidth="1"/>
    <col min="2567" max="2567" width="9.8984375" style="221" customWidth="1"/>
    <col min="2568" max="2568" width="10.09765625" style="221" bestFit="1" customWidth="1"/>
    <col min="2569" max="2569" width="15.09765625" style="221" bestFit="1" customWidth="1"/>
    <col min="2570" max="2570" width="47.5" style="221" customWidth="1"/>
    <col min="2571" max="2816" width="5.8984375" style="221"/>
    <col min="2817" max="2817" width="32.59765625" style="221" customWidth="1"/>
    <col min="2818" max="2818" width="11.69921875" style="221" customWidth="1"/>
    <col min="2819" max="2819" width="12" style="221" customWidth="1"/>
    <col min="2820" max="2820" width="13.3984375" style="221" customWidth="1"/>
    <col min="2821" max="2821" width="41.59765625" style="221" customWidth="1"/>
    <col min="2822" max="2822" width="13" style="221" bestFit="1" customWidth="1"/>
    <col min="2823" max="2823" width="9.8984375" style="221" customWidth="1"/>
    <col min="2824" max="2824" width="10.09765625" style="221" bestFit="1" customWidth="1"/>
    <col min="2825" max="2825" width="15.09765625" style="221" bestFit="1" customWidth="1"/>
    <col min="2826" max="2826" width="47.5" style="221" customWidth="1"/>
    <col min="2827" max="3072" width="5.8984375" style="221"/>
    <col min="3073" max="3073" width="32.59765625" style="221" customWidth="1"/>
    <col min="3074" max="3074" width="11.69921875" style="221" customWidth="1"/>
    <col min="3075" max="3075" width="12" style="221" customWidth="1"/>
    <col min="3076" max="3076" width="13.3984375" style="221" customWidth="1"/>
    <col min="3077" max="3077" width="41.59765625" style="221" customWidth="1"/>
    <col min="3078" max="3078" width="13" style="221" bestFit="1" customWidth="1"/>
    <col min="3079" max="3079" width="9.8984375" style="221" customWidth="1"/>
    <col min="3080" max="3080" width="10.09765625" style="221" bestFit="1" customWidth="1"/>
    <col min="3081" max="3081" width="15.09765625" style="221" bestFit="1" customWidth="1"/>
    <col min="3082" max="3082" width="47.5" style="221" customWidth="1"/>
    <col min="3083" max="3328" width="5.8984375" style="221"/>
    <col min="3329" max="3329" width="32.59765625" style="221" customWidth="1"/>
    <col min="3330" max="3330" width="11.69921875" style="221" customWidth="1"/>
    <col min="3331" max="3331" width="12" style="221" customWidth="1"/>
    <col min="3332" max="3332" width="13.3984375" style="221" customWidth="1"/>
    <col min="3333" max="3333" width="41.59765625" style="221" customWidth="1"/>
    <col min="3334" max="3334" width="13" style="221" bestFit="1" customWidth="1"/>
    <col min="3335" max="3335" width="9.8984375" style="221" customWidth="1"/>
    <col min="3336" max="3336" width="10.09765625" style="221" bestFit="1" customWidth="1"/>
    <col min="3337" max="3337" width="15.09765625" style="221" bestFit="1" customWidth="1"/>
    <col min="3338" max="3338" width="47.5" style="221" customWidth="1"/>
    <col min="3339" max="3584" width="5.8984375" style="221"/>
    <col min="3585" max="3585" width="32.59765625" style="221" customWidth="1"/>
    <col min="3586" max="3586" width="11.69921875" style="221" customWidth="1"/>
    <col min="3587" max="3587" width="12" style="221" customWidth="1"/>
    <col min="3588" max="3588" width="13.3984375" style="221" customWidth="1"/>
    <col min="3589" max="3589" width="41.59765625" style="221" customWidth="1"/>
    <col min="3590" max="3590" width="13" style="221" bestFit="1" customWidth="1"/>
    <col min="3591" max="3591" width="9.8984375" style="221" customWidth="1"/>
    <col min="3592" max="3592" width="10.09765625" style="221" bestFit="1" customWidth="1"/>
    <col min="3593" max="3593" width="15.09765625" style="221" bestFit="1" customWidth="1"/>
    <col min="3594" max="3594" width="47.5" style="221" customWidth="1"/>
    <col min="3595" max="3840" width="5.8984375" style="221"/>
    <col min="3841" max="3841" width="32.59765625" style="221" customWidth="1"/>
    <col min="3842" max="3842" width="11.69921875" style="221" customWidth="1"/>
    <col min="3843" max="3843" width="12" style="221" customWidth="1"/>
    <col min="3844" max="3844" width="13.3984375" style="221" customWidth="1"/>
    <col min="3845" max="3845" width="41.59765625" style="221" customWidth="1"/>
    <col min="3846" max="3846" width="13" style="221" bestFit="1" customWidth="1"/>
    <col min="3847" max="3847" width="9.8984375" style="221" customWidth="1"/>
    <col min="3848" max="3848" width="10.09765625" style="221" bestFit="1" customWidth="1"/>
    <col min="3849" max="3849" width="15.09765625" style="221" bestFit="1" customWidth="1"/>
    <col min="3850" max="3850" width="47.5" style="221" customWidth="1"/>
    <col min="3851" max="4096" width="5.8984375" style="221"/>
    <col min="4097" max="4097" width="32.59765625" style="221" customWidth="1"/>
    <col min="4098" max="4098" width="11.69921875" style="221" customWidth="1"/>
    <col min="4099" max="4099" width="12" style="221" customWidth="1"/>
    <col min="4100" max="4100" width="13.3984375" style="221" customWidth="1"/>
    <col min="4101" max="4101" width="41.59765625" style="221" customWidth="1"/>
    <col min="4102" max="4102" width="13" style="221" bestFit="1" customWidth="1"/>
    <col min="4103" max="4103" width="9.8984375" style="221" customWidth="1"/>
    <col min="4104" max="4104" width="10.09765625" style="221" bestFit="1" customWidth="1"/>
    <col min="4105" max="4105" width="15.09765625" style="221" bestFit="1" customWidth="1"/>
    <col min="4106" max="4106" width="47.5" style="221" customWidth="1"/>
    <col min="4107" max="4352" width="5.8984375" style="221"/>
    <col min="4353" max="4353" width="32.59765625" style="221" customWidth="1"/>
    <col min="4354" max="4354" width="11.69921875" style="221" customWidth="1"/>
    <col min="4355" max="4355" width="12" style="221" customWidth="1"/>
    <col min="4356" max="4356" width="13.3984375" style="221" customWidth="1"/>
    <col min="4357" max="4357" width="41.59765625" style="221" customWidth="1"/>
    <col min="4358" max="4358" width="13" style="221" bestFit="1" customWidth="1"/>
    <col min="4359" max="4359" width="9.8984375" style="221" customWidth="1"/>
    <col min="4360" max="4360" width="10.09765625" style="221" bestFit="1" customWidth="1"/>
    <col min="4361" max="4361" width="15.09765625" style="221" bestFit="1" customWidth="1"/>
    <col min="4362" max="4362" width="47.5" style="221" customWidth="1"/>
    <col min="4363" max="4608" width="5.8984375" style="221"/>
    <col min="4609" max="4609" width="32.59765625" style="221" customWidth="1"/>
    <col min="4610" max="4610" width="11.69921875" style="221" customWidth="1"/>
    <col min="4611" max="4611" width="12" style="221" customWidth="1"/>
    <col min="4612" max="4612" width="13.3984375" style="221" customWidth="1"/>
    <col min="4613" max="4613" width="41.59765625" style="221" customWidth="1"/>
    <col min="4614" max="4614" width="13" style="221" bestFit="1" customWidth="1"/>
    <col min="4615" max="4615" width="9.8984375" style="221" customWidth="1"/>
    <col min="4616" max="4616" width="10.09765625" style="221" bestFit="1" customWidth="1"/>
    <col min="4617" max="4617" width="15.09765625" style="221" bestFit="1" customWidth="1"/>
    <col min="4618" max="4618" width="47.5" style="221" customWidth="1"/>
    <col min="4619" max="4864" width="5.8984375" style="221"/>
    <col min="4865" max="4865" width="32.59765625" style="221" customWidth="1"/>
    <col min="4866" max="4866" width="11.69921875" style="221" customWidth="1"/>
    <col min="4867" max="4867" width="12" style="221" customWidth="1"/>
    <col min="4868" max="4868" width="13.3984375" style="221" customWidth="1"/>
    <col min="4869" max="4869" width="41.59765625" style="221" customWidth="1"/>
    <col min="4870" max="4870" width="13" style="221" bestFit="1" customWidth="1"/>
    <col min="4871" max="4871" width="9.8984375" style="221" customWidth="1"/>
    <col min="4872" max="4872" width="10.09765625" style="221" bestFit="1" customWidth="1"/>
    <col min="4873" max="4873" width="15.09765625" style="221" bestFit="1" customWidth="1"/>
    <col min="4874" max="4874" width="47.5" style="221" customWidth="1"/>
    <col min="4875" max="5120" width="5.8984375" style="221"/>
    <col min="5121" max="5121" width="32.59765625" style="221" customWidth="1"/>
    <col min="5122" max="5122" width="11.69921875" style="221" customWidth="1"/>
    <col min="5123" max="5123" width="12" style="221" customWidth="1"/>
    <col min="5124" max="5124" width="13.3984375" style="221" customWidth="1"/>
    <col min="5125" max="5125" width="41.59765625" style="221" customWidth="1"/>
    <col min="5126" max="5126" width="13" style="221" bestFit="1" customWidth="1"/>
    <col min="5127" max="5127" width="9.8984375" style="221" customWidth="1"/>
    <col min="5128" max="5128" width="10.09765625" style="221" bestFit="1" customWidth="1"/>
    <col min="5129" max="5129" width="15.09765625" style="221" bestFit="1" customWidth="1"/>
    <col min="5130" max="5130" width="47.5" style="221" customWidth="1"/>
    <col min="5131" max="5376" width="5.8984375" style="221"/>
    <col min="5377" max="5377" width="32.59765625" style="221" customWidth="1"/>
    <col min="5378" max="5378" width="11.69921875" style="221" customWidth="1"/>
    <col min="5379" max="5379" width="12" style="221" customWidth="1"/>
    <col min="5380" max="5380" width="13.3984375" style="221" customWidth="1"/>
    <col min="5381" max="5381" width="41.59765625" style="221" customWidth="1"/>
    <col min="5382" max="5382" width="13" style="221" bestFit="1" customWidth="1"/>
    <col min="5383" max="5383" width="9.8984375" style="221" customWidth="1"/>
    <col min="5384" max="5384" width="10.09765625" style="221" bestFit="1" customWidth="1"/>
    <col min="5385" max="5385" width="15.09765625" style="221" bestFit="1" customWidth="1"/>
    <col min="5386" max="5386" width="47.5" style="221" customWidth="1"/>
    <col min="5387" max="5632" width="5.8984375" style="221"/>
    <col min="5633" max="5633" width="32.59765625" style="221" customWidth="1"/>
    <col min="5634" max="5634" width="11.69921875" style="221" customWidth="1"/>
    <col min="5635" max="5635" width="12" style="221" customWidth="1"/>
    <col min="5636" max="5636" width="13.3984375" style="221" customWidth="1"/>
    <col min="5637" max="5637" width="41.59765625" style="221" customWidth="1"/>
    <col min="5638" max="5638" width="13" style="221" bestFit="1" customWidth="1"/>
    <col min="5639" max="5639" width="9.8984375" style="221" customWidth="1"/>
    <col min="5640" max="5640" width="10.09765625" style="221" bestFit="1" customWidth="1"/>
    <col min="5641" max="5641" width="15.09765625" style="221" bestFit="1" customWidth="1"/>
    <col min="5642" max="5642" width="47.5" style="221" customWidth="1"/>
    <col min="5643" max="5888" width="5.8984375" style="221"/>
    <col min="5889" max="5889" width="32.59765625" style="221" customWidth="1"/>
    <col min="5890" max="5890" width="11.69921875" style="221" customWidth="1"/>
    <col min="5891" max="5891" width="12" style="221" customWidth="1"/>
    <col min="5892" max="5892" width="13.3984375" style="221" customWidth="1"/>
    <col min="5893" max="5893" width="41.59765625" style="221" customWidth="1"/>
    <col min="5894" max="5894" width="13" style="221" bestFit="1" customWidth="1"/>
    <col min="5895" max="5895" width="9.8984375" style="221" customWidth="1"/>
    <col min="5896" max="5896" width="10.09765625" style="221" bestFit="1" customWidth="1"/>
    <col min="5897" max="5897" width="15.09765625" style="221" bestFit="1" customWidth="1"/>
    <col min="5898" max="5898" width="47.5" style="221" customWidth="1"/>
    <col min="5899" max="6144" width="5.8984375" style="221"/>
    <col min="6145" max="6145" width="32.59765625" style="221" customWidth="1"/>
    <col min="6146" max="6146" width="11.69921875" style="221" customWidth="1"/>
    <col min="6147" max="6147" width="12" style="221" customWidth="1"/>
    <col min="6148" max="6148" width="13.3984375" style="221" customWidth="1"/>
    <col min="6149" max="6149" width="41.59765625" style="221" customWidth="1"/>
    <col min="6150" max="6150" width="13" style="221" bestFit="1" customWidth="1"/>
    <col min="6151" max="6151" width="9.8984375" style="221" customWidth="1"/>
    <col min="6152" max="6152" width="10.09765625" style="221" bestFit="1" customWidth="1"/>
    <col min="6153" max="6153" width="15.09765625" style="221" bestFit="1" customWidth="1"/>
    <col min="6154" max="6154" width="47.5" style="221" customWidth="1"/>
    <col min="6155" max="6400" width="5.8984375" style="221"/>
    <col min="6401" max="6401" width="32.59765625" style="221" customWidth="1"/>
    <col min="6402" max="6402" width="11.69921875" style="221" customWidth="1"/>
    <col min="6403" max="6403" width="12" style="221" customWidth="1"/>
    <col min="6404" max="6404" width="13.3984375" style="221" customWidth="1"/>
    <col min="6405" max="6405" width="41.59765625" style="221" customWidth="1"/>
    <col min="6406" max="6406" width="13" style="221" bestFit="1" customWidth="1"/>
    <col min="6407" max="6407" width="9.8984375" style="221" customWidth="1"/>
    <col min="6408" max="6408" width="10.09765625" style="221" bestFit="1" customWidth="1"/>
    <col min="6409" max="6409" width="15.09765625" style="221" bestFit="1" customWidth="1"/>
    <col min="6410" max="6410" width="47.5" style="221" customWidth="1"/>
    <col min="6411" max="6656" width="5.8984375" style="221"/>
    <col min="6657" max="6657" width="32.59765625" style="221" customWidth="1"/>
    <col min="6658" max="6658" width="11.69921875" style="221" customWidth="1"/>
    <col min="6659" max="6659" width="12" style="221" customWidth="1"/>
    <col min="6660" max="6660" width="13.3984375" style="221" customWidth="1"/>
    <col min="6661" max="6661" width="41.59765625" style="221" customWidth="1"/>
    <col min="6662" max="6662" width="13" style="221" bestFit="1" customWidth="1"/>
    <col min="6663" max="6663" width="9.8984375" style="221" customWidth="1"/>
    <col min="6664" max="6664" width="10.09765625" style="221" bestFit="1" customWidth="1"/>
    <col min="6665" max="6665" width="15.09765625" style="221" bestFit="1" customWidth="1"/>
    <col min="6666" max="6666" width="47.5" style="221" customWidth="1"/>
    <col min="6667" max="6912" width="5.8984375" style="221"/>
    <col min="6913" max="6913" width="32.59765625" style="221" customWidth="1"/>
    <col min="6914" max="6914" width="11.69921875" style="221" customWidth="1"/>
    <col min="6915" max="6915" width="12" style="221" customWidth="1"/>
    <col min="6916" max="6916" width="13.3984375" style="221" customWidth="1"/>
    <col min="6917" max="6917" width="41.59765625" style="221" customWidth="1"/>
    <col min="6918" max="6918" width="13" style="221" bestFit="1" customWidth="1"/>
    <col min="6919" max="6919" width="9.8984375" style="221" customWidth="1"/>
    <col min="6920" max="6920" width="10.09765625" style="221" bestFit="1" customWidth="1"/>
    <col min="6921" max="6921" width="15.09765625" style="221" bestFit="1" customWidth="1"/>
    <col min="6922" max="6922" width="47.5" style="221" customWidth="1"/>
    <col min="6923" max="7168" width="5.8984375" style="221"/>
    <col min="7169" max="7169" width="32.59765625" style="221" customWidth="1"/>
    <col min="7170" max="7170" width="11.69921875" style="221" customWidth="1"/>
    <col min="7171" max="7171" width="12" style="221" customWidth="1"/>
    <col min="7172" max="7172" width="13.3984375" style="221" customWidth="1"/>
    <col min="7173" max="7173" width="41.59765625" style="221" customWidth="1"/>
    <col min="7174" max="7174" width="13" style="221" bestFit="1" customWidth="1"/>
    <col min="7175" max="7175" width="9.8984375" style="221" customWidth="1"/>
    <col min="7176" max="7176" width="10.09765625" style="221" bestFit="1" customWidth="1"/>
    <col min="7177" max="7177" width="15.09765625" style="221" bestFit="1" customWidth="1"/>
    <col min="7178" max="7178" width="47.5" style="221" customWidth="1"/>
    <col min="7179" max="7424" width="5.8984375" style="221"/>
    <col min="7425" max="7425" width="32.59765625" style="221" customWidth="1"/>
    <col min="7426" max="7426" width="11.69921875" style="221" customWidth="1"/>
    <col min="7427" max="7427" width="12" style="221" customWidth="1"/>
    <col min="7428" max="7428" width="13.3984375" style="221" customWidth="1"/>
    <col min="7429" max="7429" width="41.59765625" style="221" customWidth="1"/>
    <col min="7430" max="7430" width="13" style="221" bestFit="1" customWidth="1"/>
    <col min="7431" max="7431" width="9.8984375" style="221" customWidth="1"/>
    <col min="7432" max="7432" width="10.09765625" style="221" bestFit="1" customWidth="1"/>
    <col min="7433" max="7433" width="15.09765625" style="221" bestFit="1" customWidth="1"/>
    <col min="7434" max="7434" width="47.5" style="221" customWidth="1"/>
    <col min="7435" max="7680" width="5.8984375" style="221"/>
    <col min="7681" max="7681" width="32.59765625" style="221" customWidth="1"/>
    <col min="7682" max="7682" width="11.69921875" style="221" customWidth="1"/>
    <col min="7683" max="7683" width="12" style="221" customWidth="1"/>
    <col min="7684" max="7684" width="13.3984375" style="221" customWidth="1"/>
    <col min="7685" max="7685" width="41.59765625" style="221" customWidth="1"/>
    <col min="7686" max="7686" width="13" style="221" bestFit="1" customWidth="1"/>
    <col min="7687" max="7687" width="9.8984375" style="221" customWidth="1"/>
    <col min="7688" max="7688" width="10.09765625" style="221" bestFit="1" customWidth="1"/>
    <col min="7689" max="7689" width="15.09765625" style="221" bestFit="1" customWidth="1"/>
    <col min="7690" max="7690" width="47.5" style="221" customWidth="1"/>
    <col min="7691" max="7936" width="5.8984375" style="221"/>
    <col min="7937" max="7937" width="32.59765625" style="221" customWidth="1"/>
    <col min="7938" max="7938" width="11.69921875" style="221" customWidth="1"/>
    <col min="7939" max="7939" width="12" style="221" customWidth="1"/>
    <col min="7940" max="7940" width="13.3984375" style="221" customWidth="1"/>
    <col min="7941" max="7941" width="41.59765625" style="221" customWidth="1"/>
    <col min="7942" max="7942" width="13" style="221" bestFit="1" customWidth="1"/>
    <col min="7943" max="7943" width="9.8984375" style="221" customWidth="1"/>
    <col min="7944" max="7944" width="10.09765625" style="221" bestFit="1" customWidth="1"/>
    <col min="7945" max="7945" width="15.09765625" style="221" bestFit="1" customWidth="1"/>
    <col min="7946" max="7946" width="47.5" style="221" customWidth="1"/>
    <col min="7947" max="8192" width="5.8984375" style="221"/>
    <col min="8193" max="8193" width="32.59765625" style="221" customWidth="1"/>
    <col min="8194" max="8194" width="11.69921875" style="221" customWidth="1"/>
    <col min="8195" max="8195" width="12" style="221" customWidth="1"/>
    <col min="8196" max="8196" width="13.3984375" style="221" customWidth="1"/>
    <col min="8197" max="8197" width="41.59765625" style="221" customWidth="1"/>
    <col min="8198" max="8198" width="13" style="221" bestFit="1" customWidth="1"/>
    <col min="8199" max="8199" width="9.8984375" style="221" customWidth="1"/>
    <col min="8200" max="8200" width="10.09765625" style="221" bestFit="1" customWidth="1"/>
    <col min="8201" max="8201" width="15.09765625" style="221" bestFit="1" customWidth="1"/>
    <col min="8202" max="8202" width="47.5" style="221" customWidth="1"/>
    <col min="8203" max="8448" width="5.8984375" style="221"/>
    <col min="8449" max="8449" width="32.59765625" style="221" customWidth="1"/>
    <col min="8450" max="8450" width="11.69921875" style="221" customWidth="1"/>
    <col min="8451" max="8451" width="12" style="221" customWidth="1"/>
    <col min="8452" max="8452" width="13.3984375" style="221" customWidth="1"/>
    <col min="8453" max="8453" width="41.59765625" style="221" customWidth="1"/>
    <col min="8454" max="8454" width="13" style="221" bestFit="1" customWidth="1"/>
    <col min="8455" max="8455" width="9.8984375" style="221" customWidth="1"/>
    <col min="8456" max="8456" width="10.09765625" style="221" bestFit="1" customWidth="1"/>
    <col min="8457" max="8457" width="15.09765625" style="221" bestFit="1" customWidth="1"/>
    <col min="8458" max="8458" width="47.5" style="221" customWidth="1"/>
    <col min="8459" max="8704" width="5.8984375" style="221"/>
    <col min="8705" max="8705" width="32.59765625" style="221" customWidth="1"/>
    <col min="8706" max="8706" width="11.69921875" style="221" customWidth="1"/>
    <col min="8707" max="8707" width="12" style="221" customWidth="1"/>
    <col min="8708" max="8708" width="13.3984375" style="221" customWidth="1"/>
    <col min="8709" max="8709" width="41.59765625" style="221" customWidth="1"/>
    <col min="8710" max="8710" width="13" style="221" bestFit="1" customWidth="1"/>
    <col min="8711" max="8711" width="9.8984375" style="221" customWidth="1"/>
    <col min="8712" max="8712" width="10.09765625" style="221" bestFit="1" customWidth="1"/>
    <col min="8713" max="8713" width="15.09765625" style="221" bestFit="1" customWidth="1"/>
    <col min="8714" max="8714" width="47.5" style="221" customWidth="1"/>
    <col min="8715" max="8960" width="5.8984375" style="221"/>
    <col min="8961" max="8961" width="32.59765625" style="221" customWidth="1"/>
    <col min="8962" max="8962" width="11.69921875" style="221" customWidth="1"/>
    <col min="8963" max="8963" width="12" style="221" customWidth="1"/>
    <col min="8964" max="8964" width="13.3984375" style="221" customWidth="1"/>
    <col min="8965" max="8965" width="41.59765625" style="221" customWidth="1"/>
    <col min="8966" max="8966" width="13" style="221" bestFit="1" customWidth="1"/>
    <col min="8967" max="8967" width="9.8984375" style="221" customWidth="1"/>
    <col min="8968" max="8968" width="10.09765625" style="221" bestFit="1" customWidth="1"/>
    <col min="8969" max="8969" width="15.09765625" style="221" bestFit="1" customWidth="1"/>
    <col min="8970" max="8970" width="47.5" style="221" customWidth="1"/>
    <col min="8971" max="9216" width="5.8984375" style="221"/>
    <col min="9217" max="9217" width="32.59765625" style="221" customWidth="1"/>
    <col min="9218" max="9218" width="11.69921875" style="221" customWidth="1"/>
    <col min="9219" max="9219" width="12" style="221" customWidth="1"/>
    <col min="9220" max="9220" width="13.3984375" style="221" customWidth="1"/>
    <col min="9221" max="9221" width="41.59765625" style="221" customWidth="1"/>
    <col min="9222" max="9222" width="13" style="221" bestFit="1" customWidth="1"/>
    <col min="9223" max="9223" width="9.8984375" style="221" customWidth="1"/>
    <col min="9224" max="9224" width="10.09765625" style="221" bestFit="1" customWidth="1"/>
    <col min="9225" max="9225" width="15.09765625" style="221" bestFit="1" customWidth="1"/>
    <col min="9226" max="9226" width="47.5" style="221" customWidth="1"/>
    <col min="9227" max="9472" width="5.8984375" style="221"/>
    <col min="9473" max="9473" width="32.59765625" style="221" customWidth="1"/>
    <col min="9474" max="9474" width="11.69921875" style="221" customWidth="1"/>
    <col min="9475" max="9475" width="12" style="221" customWidth="1"/>
    <col min="9476" max="9476" width="13.3984375" style="221" customWidth="1"/>
    <col min="9477" max="9477" width="41.59765625" style="221" customWidth="1"/>
    <col min="9478" max="9478" width="13" style="221" bestFit="1" customWidth="1"/>
    <col min="9479" max="9479" width="9.8984375" style="221" customWidth="1"/>
    <col min="9480" max="9480" width="10.09765625" style="221" bestFit="1" customWidth="1"/>
    <col min="9481" max="9481" width="15.09765625" style="221" bestFit="1" customWidth="1"/>
    <col min="9482" max="9482" width="47.5" style="221" customWidth="1"/>
    <col min="9483" max="9728" width="5.8984375" style="221"/>
    <col min="9729" max="9729" width="32.59765625" style="221" customWidth="1"/>
    <col min="9730" max="9730" width="11.69921875" style="221" customWidth="1"/>
    <col min="9731" max="9731" width="12" style="221" customWidth="1"/>
    <col min="9732" max="9732" width="13.3984375" style="221" customWidth="1"/>
    <col min="9733" max="9733" width="41.59765625" style="221" customWidth="1"/>
    <col min="9734" max="9734" width="13" style="221" bestFit="1" customWidth="1"/>
    <col min="9735" max="9735" width="9.8984375" style="221" customWidth="1"/>
    <col min="9736" max="9736" width="10.09765625" style="221" bestFit="1" customWidth="1"/>
    <col min="9737" max="9737" width="15.09765625" style="221" bestFit="1" customWidth="1"/>
    <col min="9738" max="9738" width="47.5" style="221" customWidth="1"/>
    <col min="9739" max="9984" width="5.8984375" style="221"/>
    <col min="9985" max="9985" width="32.59765625" style="221" customWidth="1"/>
    <col min="9986" max="9986" width="11.69921875" style="221" customWidth="1"/>
    <col min="9987" max="9987" width="12" style="221" customWidth="1"/>
    <col min="9988" max="9988" width="13.3984375" style="221" customWidth="1"/>
    <col min="9989" max="9989" width="41.59765625" style="221" customWidth="1"/>
    <col min="9990" max="9990" width="13" style="221" bestFit="1" customWidth="1"/>
    <col min="9991" max="9991" width="9.8984375" style="221" customWidth="1"/>
    <col min="9992" max="9992" width="10.09765625" style="221" bestFit="1" customWidth="1"/>
    <col min="9993" max="9993" width="15.09765625" style="221" bestFit="1" customWidth="1"/>
    <col min="9994" max="9994" width="47.5" style="221" customWidth="1"/>
    <col min="9995" max="10240" width="5.8984375" style="221"/>
    <col min="10241" max="10241" width="32.59765625" style="221" customWidth="1"/>
    <col min="10242" max="10242" width="11.69921875" style="221" customWidth="1"/>
    <col min="10243" max="10243" width="12" style="221" customWidth="1"/>
    <col min="10244" max="10244" width="13.3984375" style="221" customWidth="1"/>
    <col min="10245" max="10245" width="41.59765625" style="221" customWidth="1"/>
    <col min="10246" max="10246" width="13" style="221" bestFit="1" customWidth="1"/>
    <col min="10247" max="10247" width="9.8984375" style="221" customWidth="1"/>
    <col min="10248" max="10248" width="10.09765625" style="221" bestFit="1" customWidth="1"/>
    <col min="10249" max="10249" width="15.09765625" style="221" bestFit="1" customWidth="1"/>
    <col min="10250" max="10250" width="47.5" style="221" customWidth="1"/>
    <col min="10251" max="10496" width="5.8984375" style="221"/>
    <col min="10497" max="10497" width="32.59765625" style="221" customWidth="1"/>
    <col min="10498" max="10498" width="11.69921875" style="221" customWidth="1"/>
    <col min="10499" max="10499" width="12" style="221" customWidth="1"/>
    <col min="10500" max="10500" width="13.3984375" style="221" customWidth="1"/>
    <col min="10501" max="10501" width="41.59765625" style="221" customWidth="1"/>
    <col min="10502" max="10502" width="13" style="221" bestFit="1" customWidth="1"/>
    <col min="10503" max="10503" width="9.8984375" style="221" customWidth="1"/>
    <col min="10504" max="10504" width="10.09765625" style="221" bestFit="1" customWidth="1"/>
    <col min="10505" max="10505" width="15.09765625" style="221" bestFit="1" customWidth="1"/>
    <col min="10506" max="10506" width="47.5" style="221" customWidth="1"/>
    <col min="10507" max="10752" width="5.8984375" style="221"/>
    <col min="10753" max="10753" width="32.59765625" style="221" customWidth="1"/>
    <col min="10754" max="10754" width="11.69921875" style="221" customWidth="1"/>
    <col min="10755" max="10755" width="12" style="221" customWidth="1"/>
    <col min="10756" max="10756" width="13.3984375" style="221" customWidth="1"/>
    <col min="10757" max="10757" width="41.59765625" style="221" customWidth="1"/>
    <col min="10758" max="10758" width="13" style="221" bestFit="1" customWidth="1"/>
    <col min="10759" max="10759" width="9.8984375" style="221" customWidth="1"/>
    <col min="10760" max="10760" width="10.09765625" style="221" bestFit="1" customWidth="1"/>
    <col min="10761" max="10761" width="15.09765625" style="221" bestFit="1" customWidth="1"/>
    <col min="10762" max="10762" width="47.5" style="221" customWidth="1"/>
    <col min="10763" max="11008" width="5.8984375" style="221"/>
    <col min="11009" max="11009" width="32.59765625" style="221" customWidth="1"/>
    <col min="11010" max="11010" width="11.69921875" style="221" customWidth="1"/>
    <col min="11011" max="11011" width="12" style="221" customWidth="1"/>
    <col min="11012" max="11012" width="13.3984375" style="221" customWidth="1"/>
    <col min="11013" max="11013" width="41.59765625" style="221" customWidth="1"/>
    <col min="11014" max="11014" width="13" style="221" bestFit="1" customWidth="1"/>
    <col min="11015" max="11015" width="9.8984375" style="221" customWidth="1"/>
    <col min="11016" max="11016" width="10.09765625" style="221" bestFit="1" customWidth="1"/>
    <col min="11017" max="11017" width="15.09765625" style="221" bestFit="1" customWidth="1"/>
    <col min="11018" max="11018" width="47.5" style="221" customWidth="1"/>
    <col min="11019" max="11264" width="5.8984375" style="221"/>
    <col min="11265" max="11265" width="32.59765625" style="221" customWidth="1"/>
    <col min="11266" max="11266" width="11.69921875" style="221" customWidth="1"/>
    <col min="11267" max="11267" width="12" style="221" customWidth="1"/>
    <col min="11268" max="11268" width="13.3984375" style="221" customWidth="1"/>
    <col min="11269" max="11269" width="41.59765625" style="221" customWidth="1"/>
    <col min="11270" max="11270" width="13" style="221" bestFit="1" customWidth="1"/>
    <col min="11271" max="11271" width="9.8984375" style="221" customWidth="1"/>
    <col min="11272" max="11272" width="10.09765625" style="221" bestFit="1" customWidth="1"/>
    <col min="11273" max="11273" width="15.09765625" style="221" bestFit="1" customWidth="1"/>
    <col min="11274" max="11274" width="47.5" style="221" customWidth="1"/>
    <col min="11275" max="11520" width="5.8984375" style="221"/>
    <col min="11521" max="11521" width="32.59765625" style="221" customWidth="1"/>
    <col min="11522" max="11522" width="11.69921875" style="221" customWidth="1"/>
    <col min="11523" max="11523" width="12" style="221" customWidth="1"/>
    <col min="11524" max="11524" width="13.3984375" style="221" customWidth="1"/>
    <col min="11525" max="11525" width="41.59765625" style="221" customWidth="1"/>
    <col min="11526" max="11526" width="13" style="221" bestFit="1" customWidth="1"/>
    <col min="11527" max="11527" width="9.8984375" style="221" customWidth="1"/>
    <col min="11528" max="11528" width="10.09765625" style="221" bestFit="1" customWidth="1"/>
    <col min="11529" max="11529" width="15.09765625" style="221" bestFit="1" customWidth="1"/>
    <col min="11530" max="11530" width="47.5" style="221" customWidth="1"/>
    <col min="11531" max="11776" width="5.8984375" style="221"/>
    <col min="11777" max="11777" width="32.59765625" style="221" customWidth="1"/>
    <col min="11778" max="11778" width="11.69921875" style="221" customWidth="1"/>
    <col min="11779" max="11779" width="12" style="221" customWidth="1"/>
    <col min="11780" max="11780" width="13.3984375" style="221" customWidth="1"/>
    <col min="11781" max="11781" width="41.59765625" style="221" customWidth="1"/>
    <col min="11782" max="11782" width="13" style="221" bestFit="1" customWidth="1"/>
    <col min="11783" max="11783" width="9.8984375" style="221" customWidth="1"/>
    <col min="11784" max="11784" width="10.09765625" style="221" bestFit="1" customWidth="1"/>
    <col min="11785" max="11785" width="15.09765625" style="221" bestFit="1" customWidth="1"/>
    <col min="11786" max="11786" width="47.5" style="221" customWidth="1"/>
    <col min="11787" max="12032" width="5.8984375" style="221"/>
    <col min="12033" max="12033" width="32.59765625" style="221" customWidth="1"/>
    <col min="12034" max="12034" width="11.69921875" style="221" customWidth="1"/>
    <col min="12035" max="12035" width="12" style="221" customWidth="1"/>
    <col min="12036" max="12036" width="13.3984375" style="221" customWidth="1"/>
    <col min="12037" max="12037" width="41.59765625" style="221" customWidth="1"/>
    <col min="12038" max="12038" width="13" style="221" bestFit="1" customWidth="1"/>
    <col min="12039" max="12039" width="9.8984375" style="221" customWidth="1"/>
    <col min="12040" max="12040" width="10.09765625" style="221" bestFit="1" customWidth="1"/>
    <col min="12041" max="12041" width="15.09765625" style="221" bestFit="1" customWidth="1"/>
    <col min="12042" max="12042" width="47.5" style="221" customWidth="1"/>
    <col min="12043" max="12288" width="5.8984375" style="221"/>
    <col min="12289" max="12289" width="32.59765625" style="221" customWidth="1"/>
    <col min="12290" max="12290" width="11.69921875" style="221" customWidth="1"/>
    <col min="12291" max="12291" width="12" style="221" customWidth="1"/>
    <col min="12292" max="12292" width="13.3984375" style="221" customWidth="1"/>
    <col min="12293" max="12293" width="41.59765625" style="221" customWidth="1"/>
    <col min="12294" max="12294" width="13" style="221" bestFit="1" customWidth="1"/>
    <col min="12295" max="12295" width="9.8984375" style="221" customWidth="1"/>
    <col min="12296" max="12296" width="10.09765625" style="221" bestFit="1" customWidth="1"/>
    <col min="12297" max="12297" width="15.09765625" style="221" bestFit="1" customWidth="1"/>
    <col min="12298" max="12298" width="47.5" style="221" customWidth="1"/>
    <col min="12299" max="12544" width="5.8984375" style="221"/>
    <col min="12545" max="12545" width="32.59765625" style="221" customWidth="1"/>
    <col min="12546" max="12546" width="11.69921875" style="221" customWidth="1"/>
    <col min="12547" max="12547" width="12" style="221" customWidth="1"/>
    <col min="12548" max="12548" width="13.3984375" style="221" customWidth="1"/>
    <col min="12549" max="12549" width="41.59765625" style="221" customWidth="1"/>
    <col min="12550" max="12550" width="13" style="221" bestFit="1" customWidth="1"/>
    <col min="12551" max="12551" width="9.8984375" style="221" customWidth="1"/>
    <col min="12552" max="12552" width="10.09765625" style="221" bestFit="1" customWidth="1"/>
    <col min="12553" max="12553" width="15.09765625" style="221" bestFit="1" customWidth="1"/>
    <col min="12554" max="12554" width="47.5" style="221" customWidth="1"/>
    <col min="12555" max="12800" width="5.8984375" style="221"/>
    <col min="12801" max="12801" width="32.59765625" style="221" customWidth="1"/>
    <col min="12802" max="12802" width="11.69921875" style="221" customWidth="1"/>
    <col min="12803" max="12803" width="12" style="221" customWidth="1"/>
    <col min="12804" max="12804" width="13.3984375" style="221" customWidth="1"/>
    <col min="12805" max="12805" width="41.59765625" style="221" customWidth="1"/>
    <col min="12806" max="12806" width="13" style="221" bestFit="1" customWidth="1"/>
    <col min="12807" max="12807" width="9.8984375" style="221" customWidth="1"/>
    <col min="12808" max="12808" width="10.09765625" style="221" bestFit="1" customWidth="1"/>
    <col min="12809" max="12809" width="15.09765625" style="221" bestFit="1" customWidth="1"/>
    <col min="12810" max="12810" width="47.5" style="221" customWidth="1"/>
    <col min="12811" max="13056" width="5.8984375" style="221"/>
    <col min="13057" max="13057" width="32.59765625" style="221" customWidth="1"/>
    <col min="13058" max="13058" width="11.69921875" style="221" customWidth="1"/>
    <col min="13059" max="13059" width="12" style="221" customWidth="1"/>
    <col min="13060" max="13060" width="13.3984375" style="221" customWidth="1"/>
    <col min="13061" max="13061" width="41.59765625" style="221" customWidth="1"/>
    <col min="13062" max="13062" width="13" style="221" bestFit="1" customWidth="1"/>
    <col min="13063" max="13063" width="9.8984375" style="221" customWidth="1"/>
    <col min="13064" max="13064" width="10.09765625" style="221" bestFit="1" customWidth="1"/>
    <col min="13065" max="13065" width="15.09765625" style="221" bestFit="1" customWidth="1"/>
    <col min="13066" max="13066" width="47.5" style="221" customWidth="1"/>
    <col min="13067" max="13312" width="5.8984375" style="221"/>
    <col min="13313" max="13313" width="32.59765625" style="221" customWidth="1"/>
    <col min="13314" max="13314" width="11.69921875" style="221" customWidth="1"/>
    <col min="13315" max="13315" width="12" style="221" customWidth="1"/>
    <col min="13316" max="13316" width="13.3984375" style="221" customWidth="1"/>
    <col min="13317" max="13317" width="41.59765625" style="221" customWidth="1"/>
    <col min="13318" max="13318" width="13" style="221" bestFit="1" customWidth="1"/>
    <col min="13319" max="13319" width="9.8984375" style="221" customWidth="1"/>
    <col min="13320" max="13320" width="10.09765625" style="221" bestFit="1" customWidth="1"/>
    <col min="13321" max="13321" width="15.09765625" style="221" bestFit="1" customWidth="1"/>
    <col min="13322" max="13322" width="47.5" style="221" customWidth="1"/>
    <col min="13323" max="13568" width="5.8984375" style="221"/>
    <col min="13569" max="13569" width="32.59765625" style="221" customWidth="1"/>
    <col min="13570" max="13570" width="11.69921875" style="221" customWidth="1"/>
    <col min="13571" max="13571" width="12" style="221" customWidth="1"/>
    <col min="13572" max="13572" width="13.3984375" style="221" customWidth="1"/>
    <col min="13573" max="13573" width="41.59765625" style="221" customWidth="1"/>
    <col min="13574" max="13574" width="13" style="221" bestFit="1" customWidth="1"/>
    <col min="13575" max="13575" width="9.8984375" style="221" customWidth="1"/>
    <col min="13576" max="13576" width="10.09765625" style="221" bestFit="1" customWidth="1"/>
    <col min="13577" max="13577" width="15.09765625" style="221" bestFit="1" customWidth="1"/>
    <col min="13578" max="13578" width="47.5" style="221" customWidth="1"/>
    <col min="13579" max="13824" width="5.8984375" style="221"/>
    <col min="13825" max="13825" width="32.59765625" style="221" customWidth="1"/>
    <col min="13826" max="13826" width="11.69921875" style="221" customWidth="1"/>
    <col min="13827" max="13827" width="12" style="221" customWidth="1"/>
    <col min="13828" max="13828" width="13.3984375" style="221" customWidth="1"/>
    <col min="13829" max="13829" width="41.59765625" style="221" customWidth="1"/>
    <col min="13830" max="13830" width="13" style="221" bestFit="1" customWidth="1"/>
    <col min="13831" max="13831" width="9.8984375" style="221" customWidth="1"/>
    <col min="13832" max="13832" width="10.09765625" style="221" bestFit="1" customWidth="1"/>
    <col min="13833" max="13833" width="15.09765625" style="221" bestFit="1" customWidth="1"/>
    <col min="13834" max="13834" width="47.5" style="221" customWidth="1"/>
    <col min="13835" max="14080" width="5.8984375" style="221"/>
    <col min="14081" max="14081" width="32.59765625" style="221" customWidth="1"/>
    <col min="14082" max="14082" width="11.69921875" style="221" customWidth="1"/>
    <col min="14083" max="14083" width="12" style="221" customWidth="1"/>
    <col min="14084" max="14084" width="13.3984375" style="221" customWidth="1"/>
    <col min="14085" max="14085" width="41.59765625" style="221" customWidth="1"/>
    <col min="14086" max="14086" width="13" style="221" bestFit="1" customWidth="1"/>
    <col min="14087" max="14087" width="9.8984375" style="221" customWidth="1"/>
    <col min="14088" max="14088" width="10.09765625" style="221" bestFit="1" customWidth="1"/>
    <col min="14089" max="14089" width="15.09765625" style="221" bestFit="1" customWidth="1"/>
    <col min="14090" max="14090" width="47.5" style="221" customWidth="1"/>
    <col min="14091" max="14336" width="5.8984375" style="221"/>
    <col min="14337" max="14337" width="32.59765625" style="221" customWidth="1"/>
    <col min="14338" max="14338" width="11.69921875" style="221" customWidth="1"/>
    <col min="14339" max="14339" width="12" style="221" customWidth="1"/>
    <col min="14340" max="14340" width="13.3984375" style="221" customWidth="1"/>
    <col min="14341" max="14341" width="41.59765625" style="221" customWidth="1"/>
    <col min="14342" max="14342" width="13" style="221" bestFit="1" customWidth="1"/>
    <col min="14343" max="14343" width="9.8984375" style="221" customWidth="1"/>
    <col min="14344" max="14344" width="10.09765625" style="221" bestFit="1" customWidth="1"/>
    <col min="14345" max="14345" width="15.09765625" style="221" bestFit="1" customWidth="1"/>
    <col min="14346" max="14346" width="47.5" style="221" customWidth="1"/>
    <col min="14347" max="14592" width="5.8984375" style="221"/>
    <col min="14593" max="14593" width="32.59765625" style="221" customWidth="1"/>
    <col min="14594" max="14594" width="11.69921875" style="221" customWidth="1"/>
    <col min="14595" max="14595" width="12" style="221" customWidth="1"/>
    <col min="14596" max="14596" width="13.3984375" style="221" customWidth="1"/>
    <col min="14597" max="14597" width="41.59765625" style="221" customWidth="1"/>
    <col min="14598" max="14598" width="13" style="221" bestFit="1" customWidth="1"/>
    <col min="14599" max="14599" width="9.8984375" style="221" customWidth="1"/>
    <col min="14600" max="14600" width="10.09765625" style="221" bestFit="1" customWidth="1"/>
    <col min="14601" max="14601" width="15.09765625" style="221" bestFit="1" customWidth="1"/>
    <col min="14602" max="14602" width="47.5" style="221" customWidth="1"/>
    <col min="14603" max="14848" width="5.8984375" style="221"/>
    <col min="14849" max="14849" width="32.59765625" style="221" customWidth="1"/>
    <col min="14850" max="14850" width="11.69921875" style="221" customWidth="1"/>
    <col min="14851" max="14851" width="12" style="221" customWidth="1"/>
    <col min="14852" max="14852" width="13.3984375" style="221" customWidth="1"/>
    <col min="14853" max="14853" width="41.59765625" style="221" customWidth="1"/>
    <col min="14854" max="14854" width="13" style="221" bestFit="1" customWidth="1"/>
    <col min="14855" max="14855" width="9.8984375" style="221" customWidth="1"/>
    <col min="14856" max="14856" width="10.09765625" style="221" bestFit="1" customWidth="1"/>
    <col min="14857" max="14857" width="15.09765625" style="221" bestFit="1" customWidth="1"/>
    <col min="14858" max="14858" width="47.5" style="221" customWidth="1"/>
    <col min="14859" max="15104" width="5.8984375" style="221"/>
    <col min="15105" max="15105" width="32.59765625" style="221" customWidth="1"/>
    <col min="15106" max="15106" width="11.69921875" style="221" customWidth="1"/>
    <col min="15107" max="15107" width="12" style="221" customWidth="1"/>
    <col min="15108" max="15108" width="13.3984375" style="221" customWidth="1"/>
    <col min="15109" max="15109" width="41.59765625" style="221" customWidth="1"/>
    <col min="15110" max="15110" width="13" style="221" bestFit="1" customWidth="1"/>
    <col min="15111" max="15111" width="9.8984375" style="221" customWidth="1"/>
    <col min="15112" max="15112" width="10.09765625" style="221" bestFit="1" customWidth="1"/>
    <col min="15113" max="15113" width="15.09765625" style="221" bestFit="1" customWidth="1"/>
    <col min="15114" max="15114" width="47.5" style="221" customWidth="1"/>
    <col min="15115" max="15360" width="5.8984375" style="221"/>
    <col min="15361" max="15361" width="32.59765625" style="221" customWidth="1"/>
    <col min="15362" max="15362" width="11.69921875" style="221" customWidth="1"/>
    <col min="15363" max="15363" width="12" style="221" customWidth="1"/>
    <col min="15364" max="15364" width="13.3984375" style="221" customWidth="1"/>
    <col min="15365" max="15365" width="41.59765625" style="221" customWidth="1"/>
    <col min="15366" max="15366" width="13" style="221" bestFit="1" customWidth="1"/>
    <col min="15367" max="15367" width="9.8984375" style="221" customWidth="1"/>
    <col min="15368" max="15368" width="10.09765625" style="221" bestFit="1" customWidth="1"/>
    <col min="15369" max="15369" width="15.09765625" style="221" bestFit="1" customWidth="1"/>
    <col min="15370" max="15370" width="47.5" style="221" customWidth="1"/>
    <col min="15371" max="15616" width="5.8984375" style="221"/>
    <col min="15617" max="15617" width="32.59765625" style="221" customWidth="1"/>
    <col min="15618" max="15618" width="11.69921875" style="221" customWidth="1"/>
    <col min="15619" max="15619" width="12" style="221" customWidth="1"/>
    <col min="15620" max="15620" width="13.3984375" style="221" customWidth="1"/>
    <col min="15621" max="15621" width="41.59765625" style="221" customWidth="1"/>
    <col min="15622" max="15622" width="13" style="221" bestFit="1" customWidth="1"/>
    <col min="15623" max="15623" width="9.8984375" style="221" customWidth="1"/>
    <col min="15624" max="15624" width="10.09765625" style="221" bestFit="1" customWidth="1"/>
    <col min="15625" max="15625" width="15.09765625" style="221" bestFit="1" customWidth="1"/>
    <col min="15626" max="15626" width="47.5" style="221" customWidth="1"/>
    <col min="15627" max="15872" width="5.8984375" style="221"/>
    <col min="15873" max="15873" width="32.59765625" style="221" customWidth="1"/>
    <col min="15874" max="15874" width="11.69921875" style="221" customWidth="1"/>
    <col min="15875" max="15875" width="12" style="221" customWidth="1"/>
    <col min="15876" max="15876" width="13.3984375" style="221" customWidth="1"/>
    <col min="15877" max="15877" width="41.59765625" style="221" customWidth="1"/>
    <col min="15878" max="15878" width="13" style="221" bestFit="1" customWidth="1"/>
    <col min="15879" max="15879" width="9.8984375" style="221" customWidth="1"/>
    <col min="15880" max="15880" width="10.09765625" style="221" bestFit="1" customWidth="1"/>
    <col min="15881" max="15881" width="15.09765625" style="221" bestFit="1" customWidth="1"/>
    <col min="15882" max="15882" width="47.5" style="221" customWidth="1"/>
    <col min="15883" max="16128" width="5.8984375" style="221"/>
    <col min="16129" max="16129" width="32.59765625" style="221" customWidth="1"/>
    <col min="16130" max="16130" width="11.69921875" style="221" customWidth="1"/>
    <col min="16131" max="16131" width="12" style="221" customWidth="1"/>
    <col min="16132" max="16132" width="13.3984375" style="221" customWidth="1"/>
    <col min="16133" max="16133" width="41.59765625" style="221" customWidth="1"/>
    <col min="16134" max="16134" width="13" style="221" bestFit="1" customWidth="1"/>
    <col min="16135" max="16135" width="9.8984375" style="221" customWidth="1"/>
    <col min="16136" max="16136" width="10.09765625" style="221" bestFit="1" customWidth="1"/>
    <col min="16137" max="16137" width="15.09765625" style="221" bestFit="1" customWidth="1"/>
    <col min="16138" max="16138" width="47.5" style="221" customWidth="1"/>
    <col min="16139" max="16384" width="5.8984375" style="221"/>
  </cols>
  <sheetData>
    <row r="1" spans="1:255" s="68" customFormat="1" ht="16.8" x14ac:dyDescent="0.3">
      <c r="A1" s="61" t="s">
        <v>181</v>
      </c>
      <c r="B1" s="62"/>
      <c r="C1" s="63"/>
      <c r="D1" s="64"/>
      <c r="E1" s="65"/>
      <c r="F1" s="66"/>
      <c r="G1" s="67"/>
      <c r="I1" s="67"/>
      <c r="J1" s="69"/>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row>
    <row r="2" spans="1:255" s="68" customFormat="1" ht="16.8" x14ac:dyDescent="0.3">
      <c r="A2" s="61" t="s">
        <v>182</v>
      </c>
      <c r="B2" s="62"/>
      <c r="C2" s="63"/>
      <c r="D2" s="63"/>
      <c r="E2" s="65"/>
      <c r="F2" s="66"/>
      <c r="G2" s="67"/>
      <c r="H2" s="71"/>
      <c r="I2" s="67"/>
      <c r="J2" s="69"/>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row>
    <row r="3" spans="1:255" s="68" customFormat="1" ht="16.8" x14ac:dyDescent="0.3">
      <c r="A3" s="61" t="s">
        <v>183</v>
      </c>
      <c r="B3" s="62"/>
      <c r="C3" s="63"/>
      <c r="D3" s="63"/>
      <c r="E3" s="65"/>
      <c r="F3" s="66"/>
      <c r="G3" s="67"/>
      <c r="H3" s="71"/>
      <c r="I3" s="67"/>
      <c r="J3" s="69"/>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c r="IP3" s="70"/>
      <c r="IQ3" s="70"/>
      <c r="IR3" s="70"/>
      <c r="IS3" s="70"/>
      <c r="IT3" s="70"/>
      <c r="IU3" s="70"/>
    </row>
    <row r="4" spans="1:255" s="81" customFormat="1" ht="17.399999999999999" x14ac:dyDescent="0.3">
      <c r="A4" s="72" t="s">
        <v>184</v>
      </c>
      <c r="B4" s="73"/>
      <c r="C4" s="74"/>
      <c r="D4" s="75"/>
      <c r="E4" s="76"/>
      <c r="F4" s="77"/>
      <c r="G4" s="77"/>
      <c r="H4" s="78"/>
      <c r="I4" s="77"/>
      <c r="J4" s="79"/>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row>
    <row r="5" spans="1:255" s="81" customFormat="1" ht="17.399999999999999" x14ac:dyDescent="0.3">
      <c r="A5" s="61"/>
      <c r="B5" s="73"/>
      <c r="C5" s="74"/>
      <c r="D5" s="75"/>
      <c r="E5" s="76"/>
      <c r="F5" s="77"/>
      <c r="G5" s="77"/>
      <c r="H5" s="78"/>
      <c r="I5" s="77"/>
      <c r="J5" s="79"/>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row>
    <row r="6" spans="1:255" s="68" customFormat="1" ht="21" x14ac:dyDescent="0.4">
      <c r="A6" s="82"/>
      <c r="B6" s="62"/>
      <c r="C6" s="63"/>
      <c r="D6" s="83" t="s">
        <v>185</v>
      </c>
      <c r="E6" s="65"/>
      <c r="F6" s="84"/>
      <c r="G6" s="77"/>
      <c r="H6" s="71"/>
      <c r="I6" s="67"/>
      <c r="J6" s="69"/>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row>
    <row r="7" spans="1:255" s="68" customFormat="1" ht="15" x14ac:dyDescent="0.25">
      <c r="A7" s="85" t="s">
        <v>186</v>
      </c>
      <c r="B7" s="86"/>
      <c r="C7" s="63"/>
      <c r="D7" s="87"/>
      <c r="E7" s="85"/>
      <c r="F7" s="88"/>
      <c r="G7" s="89"/>
      <c r="H7" s="88"/>
      <c r="I7" s="88"/>
      <c r="J7" s="88"/>
    </row>
    <row r="8" spans="1:255" s="92" customFormat="1" ht="15" x14ac:dyDescent="0.25">
      <c r="A8" s="85" t="s">
        <v>187</v>
      </c>
      <c r="B8" s="90"/>
      <c r="C8" s="91"/>
      <c r="D8" s="87"/>
      <c r="E8" s="85"/>
      <c r="F8" s="88"/>
      <c r="G8" s="89"/>
      <c r="H8" s="88"/>
      <c r="I8" s="88"/>
      <c r="J8" s="88"/>
    </row>
    <row r="9" spans="1:255" s="69" customFormat="1" ht="15" x14ac:dyDescent="0.25">
      <c r="A9" s="85" t="s">
        <v>188</v>
      </c>
      <c r="B9" s="93"/>
      <c r="C9" s="94"/>
      <c r="D9" s="87"/>
      <c r="E9" s="85"/>
      <c r="F9" s="88"/>
      <c r="G9" s="89"/>
      <c r="H9" s="88"/>
      <c r="I9" s="88"/>
      <c r="J9" s="88"/>
    </row>
    <row r="10" spans="1:255" s="97" customFormat="1" ht="17.399999999999999" x14ac:dyDescent="0.3">
      <c r="A10" s="95"/>
      <c r="B10" s="64"/>
      <c r="C10" s="94"/>
      <c r="D10" s="63"/>
      <c r="E10" s="65"/>
      <c r="F10" s="67"/>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row>
    <row r="11" spans="1:255" s="97" customFormat="1" ht="15.6" x14ac:dyDescent="0.3">
      <c r="A11" s="98" t="s">
        <v>189</v>
      </c>
      <c r="B11" s="64"/>
      <c r="C11" s="94"/>
      <c r="D11" s="63"/>
      <c r="E11" s="65"/>
      <c r="F11" s="67"/>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row>
    <row r="12" spans="1:255" s="97" customFormat="1" ht="36" customHeight="1" x14ac:dyDescent="0.3">
      <c r="A12" s="99" t="s">
        <v>190</v>
      </c>
      <c r="B12" s="100" t="s">
        <v>191</v>
      </c>
      <c r="C12" s="101" t="s">
        <v>192</v>
      </c>
      <c r="D12" s="101" t="s">
        <v>4</v>
      </c>
      <c r="E12" s="102" t="s">
        <v>193</v>
      </c>
      <c r="F12" s="103"/>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row>
    <row r="13" spans="1:255" s="97" customFormat="1" ht="15.6" x14ac:dyDescent="0.3">
      <c r="A13" s="104" t="s">
        <v>194</v>
      </c>
      <c r="B13" s="105"/>
      <c r="C13" s="106"/>
      <c r="D13" s="106"/>
      <c r="E13" s="10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row>
    <row r="14" spans="1:255" s="97" customFormat="1" ht="15.6" x14ac:dyDescent="0.3">
      <c r="A14" s="762" t="s">
        <v>195</v>
      </c>
      <c r="B14" s="763"/>
      <c r="C14" s="763"/>
      <c r="D14" s="763"/>
      <c r="E14" s="764"/>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row>
    <row r="15" spans="1:255" s="97" customFormat="1" x14ac:dyDescent="0.25">
      <c r="A15" s="108" t="s">
        <v>196</v>
      </c>
      <c r="B15" s="109">
        <v>200</v>
      </c>
      <c r="C15" s="110">
        <v>38</v>
      </c>
      <c r="D15" s="111">
        <f>C15*B15</f>
        <v>7600</v>
      </c>
      <c r="E15" s="112" t="s">
        <v>197</v>
      </c>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row>
    <row r="16" spans="1:255" s="97" customFormat="1" ht="15.6" x14ac:dyDescent="0.3">
      <c r="A16" s="113" t="s">
        <v>198</v>
      </c>
      <c r="B16" s="109"/>
      <c r="C16" s="110"/>
      <c r="D16" s="111"/>
      <c r="E16" s="114"/>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row>
    <row r="17" spans="1:251" s="97" customFormat="1" ht="15" customHeight="1" x14ac:dyDescent="0.25">
      <c r="A17" s="115" t="s">
        <v>199</v>
      </c>
      <c r="B17" s="116">
        <v>200</v>
      </c>
      <c r="C17" s="110">
        <v>290</v>
      </c>
      <c r="D17" s="111">
        <f>C17*B17</f>
        <v>58000</v>
      </c>
      <c r="E17" s="112" t="s">
        <v>200</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row>
    <row r="18" spans="1:251" s="97" customFormat="1" ht="16.5" customHeight="1" x14ac:dyDescent="0.25">
      <c r="A18" s="117" t="s">
        <v>201</v>
      </c>
      <c r="B18" s="118">
        <v>10</v>
      </c>
      <c r="C18" s="119">
        <v>145</v>
      </c>
      <c r="D18" s="111">
        <f>C18*B18</f>
        <v>1450</v>
      </c>
      <c r="E18" s="120"/>
    </row>
    <row r="19" spans="1:251" s="97" customFormat="1" ht="16.5" customHeight="1" x14ac:dyDescent="0.3">
      <c r="A19" s="113" t="s">
        <v>202</v>
      </c>
      <c r="B19" s="118"/>
      <c r="C19" s="119"/>
      <c r="D19" s="111"/>
      <c r="E19" s="120"/>
    </row>
    <row r="20" spans="1:251" s="97" customFormat="1" ht="15" customHeight="1" x14ac:dyDescent="0.25">
      <c r="A20" s="115" t="s">
        <v>199</v>
      </c>
      <c r="B20" s="116">
        <v>200</v>
      </c>
      <c r="C20" s="110">
        <v>345</v>
      </c>
      <c r="D20" s="111">
        <f>C20*B20</f>
        <v>69000</v>
      </c>
      <c r="E20" s="112" t="s">
        <v>203</v>
      </c>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row>
    <row r="21" spans="1:251" s="97" customFormat="1" ht="16.5" customHeight="1" x14ac:dyDescent="0.25">
      <c r="A21" s="117" t="s">
        <v>201</v>
      </c>
      <c r="B21" s="118">
        <v>10</v>
      </c>
      <c r="C21" s="119">
        <v>173</v>
      </c>
      <c r="D21" s="111">
        <f>C21*B21</f>
        <v>1730</v>
      </c>
      <c r="E21" s="120"/>
    </row>
    <row r="22" spans="1:251" s="122" customFormat="1" ht="15.6" x14ac:dyDescent="0.3">
      <c r="A22" s="762" t="s">
        <v>204</v>
      </c>
      <c r="B22" s="763"/>
      <c r="C22" s="763"/>
      <c r="D22" s="763"/>
      <c r="E22" s="764"/>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1"/>
      <c r="IP22" s="121"/>
      <c r="IQ22" s="121"/>
    </row>
    <row r="23" spans="1:251" s="97" customFormat="1" x14ac:dyDescent="0.25">
      <c r="A23" s="108" t="s">
        <v>196</v>
      </c>
      <c r="B23" s="109">
        <v>200</v>
      </c>
      <c r="C23" s="110">
        <v>38</v>
      </c>
      <c r="D23" s="111">
        <f>C23*B23</f>
        <v>7600</v>
      </c>
      <c r="E23" s="112" t="s">
        <v>197</v>
      </c>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row>
    <row r="24" spans="1:251" s="122" customFormat="1" ht="15.6" x14ac:dyDescent="0.3">
      <c r="A24" s="113" t="s">
        <v>198</v>
      </c>
      <c r="B24" s="123"/>
      <c r="C24" s="124"/>
      <c r="D24" s="125"/>
      <c r="E24" s="114"/>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row>
    <row r="25" spans="1:251" s="97" customFormat="1" ht="15" customHeight="1" x14ac:dyDescent="0.25">
      <c r="A25" s="115" t="s">
        <v>199</v>
      </c>
      <c r="B25" s="116">
        <v>200</v>
      </c>
      <c r="C25" s="110">
        <v>240</v>
      </c>
      <c r="D25" s="125">
        <f>B25*C25</f>
        <v>48000</v>
      </c>
      <c r="E25" s="112" t="s">
        <v>200</v>
      </c>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row>
    <row r="26" spans="1:251" s="97" customFormat="1" ht="16.5" customHeight="1" x14ac:dyDescent="0.25">
      <c r="A26" s="117" t="s">
        <v>201</v>
      </c>
      <c r="B26" s="118">
        <v>10</v>
      </c>
      <c r="C26" s="119">
        <v>120</v>
      </c>
      <c r="D26" s="125">
        <f>B26*C26</f>
        <v>1200</v>
      </c>
      <c r="E26" s="120"/>
    </row>
    <row r="27" spans="1:251" s="97" customFormat="1" ht="16.5" customHeight="1" x14ac:dyDescent="0.3">
      <c r="A27" s="113" t="s">
        <v>202</v>
      </c>
      <c r="B27" s="118"/>
      <c r="C27" s="119"/>
      <c r="D27" s="125"/>
      <c r="E27" s="120"/>
    </row>
    <row r="28" spans="1:251" s="97" customFormat="1" ht="15" customHeight="1" x14ac:dyDescent="0.25">
      <c r="A28" s="115" t="s">
        <v>199</v>
      </c>
      <c r="B28" s="116">
        <v>200</v>
      </c>
      <c r="C28" s="110">
        <v>295</v>
      </c>
      <c r="D28" s="125">
        <f>B28*C28</f>
        <v>59000</v>
      </c>
      <c r="E28" s="112" t="s">
        <v>203</v>
      </c>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c r="IG28" s="96"/>
      <c r="IH28" s="96"/>
      <c r="II28" s="96"/>
      <c r="IJ28" s="96"/>
      <c r="IK28" s="96"/>
      <c r="IL28" s="96"/>
      <c r="IM28" s="96"/>
      <c r="IN28" s="96"/>
      <c r="IO28" s="96"/>
      <c r="IP28" s="96"/>
      <c r="IQ28" s="96"/>
    </row>
    <row r="29" spans="1:251" s="97" customFormat="1" ht="16.5" customHeight="1" x14ac:dyDescent="0.25">
      <c r="A29" s="117" t="s">
        <v>201</v>
      </c>
      <c r="B29" s="118">
        <v>10</v>
      </c>
      <c r="C29" s="119">
        <v>148</v>
      </c>
      <c r="D29" s="125">
        <f>B29*C29</f>
        <v>1480</v>
      </c>
      <c r="E29" s="120"/>
    </row>
    <row r="30" spans="1:251" s="122" customFormat="1" ht="15.6" x14ac:dyDescent="0.3">
      <c r="A30" s="762" t="s">
        <v>205</v>
      </c>
      <c r="B30" s="763"/>
      <c r="C30" s="763"/>
      <c r="D30" s="763"/>
      <c r="E30" s="764"/>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c r="GH30" s="121"/>
      <c r="GI30" s="121"/>
      <c r="GJ30" s="121"/>
      <c r="GK30" s="121"/>
      <c r="GL30" s="121"/>
      <c r="GM30" s="121"/>
      <c r="GN30" s="121"/>
      <c r="GO30" s="121"/>
      <c r="GP30" s="121"/>
      <c r="GQ30" s="121"/>
      <c r="GR30" s="121"/>
      <c r="GS30" s="121"/>
      <c r="GT30" s="121"/>
      <c r="GU30" s="121"/>
      <c r="GV30" s="121"/>
      <c r="GW30" s="121"/>
      <c r="GX30" s="121"/>
      <c r="GY30" s="121"/>
      <c r="GZ30" s="121"/>
      <c r="HA30" s="121"/>
      <c r="HB30" s="121"/>
      <c r="HC30" s="121"/>
      <c r="HD30" s="121"/>
      <c r="HE30" s="121"/>
      <c r="HF30" s="121"/>
      <c r="HG30" s="121"/>
      <c r="HH30" s="121"/>
      <c r="HI30" s="121"/>
      <c r="HJ30" s="121"/>
      <c r="HK30" s="121"/>
      <c r="HL30" s="121"/>
      <c r="HM30" s="121"/>
      <c r="HN30" s="121"/>
      <c r="HO30" s="121"/>
      <c r="HP30" s="121"/>
      <c r="HQ30" s="121"/>
      <c r="HR30" s="121"/>
      <c r="HS30" s="121"/>
      <c r="HT30" s="121"/>
      <c r="HU30" s="121"/>
      <c r="HV30" s="121"/>
      <c r="HW30" s="121"/>
      <c r="HX30" s="121"/>
      <c r="HY30" s="121"/>
      <c r="HZ30" s="121"/>
      <c r="IA30" s="121"/>
      <c r="IB30" s="121"/>
      <c r="IC30" s="121"/>
      <c r="ID30" s="121"/>
      <c r="IE30" s="121"/>
      <c r="IF30" s="121"/>
      <c r="IG30" s="121"/>
      <c r="IH30" s="121"/>
      <c r="II30" s="121"/>
      <c r="IJ30" s="121"/>
      <c r="IK30" s="121"/>
      <c r="IL30" s="121"/>
      <c r="IM30" s="121"/>
      <c r="IN30" s="121"/>
      <c r="IO30" s="121"/>
      <c r="IP30" s="121"/>
      <c r="IQ30" s="121"/>
    </row>
    <row r="31" spans="1:251" s="97" customFormat="1" x14ac:dyDescent="0.25">
      <c r="A31" s="108" t="s">
        <v>196</v>
      </c>
      <c r="B31" s="109">
        <v>200</v>
      </c>
      <c r="C31" s="110">
        <v>21</v>
      </c>
      <c r="D31" s="111">
        <f>C31*B31</f>
        <v>4200</v>
      </c>
      <c r="E31" s="112" t="s">
        <v>206</v>
      </c>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c r="IG31" s="96"/>
      <c r="IH31" s="96"/>
      <c r="II31" s="96"/>
      <c r="IJ31" s="96"/>
      <c r="IK31" s="96"/>
      <c r="IL31" s="96"/>
      <c r="IM31" s="96"/>
      <c r="IN31" s="96"/>
      <c r="IO31" s="96"/>
      <c r="IP31" s="96"/>
      <c r="IQ31" s="96"/>
    </row>
    <row r="32" spans="1:251" s="122" customFormat="1" ht="15.6" x14ac:dyDescent="0.3">
      <c r="A32" s="113" t="s">
        <v>198</v>
      </c>
      <c r="B32" s="123"/>
      <c r="C32" s="124"/>
      <c r="D32" s="111"/>
      <c r="E32" s="114"/>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row>
    <row r="33" spans="1:251" s="97" customFormat="1" ht="15" customHeight="1" x14ac:dyDescent="0.25">
      <c r="A33" s="115" t="s">
        <v>199</v>
      </c>
      <c r="B33" s="116">
        <v>200</v>
      </c>
      <c r="C33" s="110">
        <v>245</v>
      </c>
      <c r="D33" s="111">
        <f>C33*B33</f>
        <v>49000</v>
      </c>
      <c r="E33" s="112" t="s">
        <v>200</v>
      </c>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c r="FC33" s="96"/>
      <c r="FD33" s="96"/>
      <c r="FE33" s="96"/>
      <c r="FF33" s="96"/>
      <c r="FG33" s="96"/>
      <c r="FH33" s="96"/>
      <c r="FI33" s="96"/>
      <c r="FJ33" s="96"/>
      <c r="FK33" s="96"/>
      <c r="FL33" s="96"/>
      <c r="FM33" s="96"/>
      <c r="FN33" s="96"/>
      <c r="FO33" s="96"/>
      <c r="FP33" s="96"/>
      <c r="FQ33" s="96"/>
      <c r="FR33" s="96"/>
      <c r="FS33" s="96"/>
      <c r="FT33" s="96"/>
      <c r="FU33" s="96"/>
      <c r="FV33" s="96"/>
      <c r="FW33" s="96"/>
      <c r="FX33" s="96"/>
      <c r="FY33" s="96"/>
      <c r="FZ33" s="96"/>
      <c r="GA33" s="96"/>
      <c r="GB33" s="96"/>
      <c r="GC33" s="96"/>
      <c r="GD33" s="96"/>
      <c r="GE33" s="96"/>
      <c r="GF33" s="96"/>
      <c r="GG33" s="96"/>
      <c r="GH33" s="96"/>
      <c r="GI33" s="96"/>
      <c r="GJ33" s="96"/>
      <c r="GK33" s="96"/>
      <c r="GL33" s="96"/>
      <c r="GM33" s="96"/>
      <c r="GN33" s="96"/>
      <c r="GO33" s="96"/>
      <c r="GP33" s="96"/>
      <c r="GQ33" s="96"/>
      <c r="GR33" s="96"/>
      <c r="GS33" s="96"/>
      <c r="GT33" s="96"/>
      <c r="GU33" s="96"/>
      <c r="GV33" s="96"/>
      <c r="GW33" s="96"/>
      <c r="GX33" s="96"/>
      <c r="GY33" s="96"/>
      <c r="GZ33" s="96"/>
      <c r="HA33" s="96"/>
      <c r="HB33" s="96"/>
      <c r="HC33" s="96"/>
      <c r="HD33" s="96"/>
      <c r="HE33" s="96"/>
      <c r="HF33" s="96"/>
      <c r="HG33" s="96"/>
      <c r="HH33" s="96"/>
      <c r="HI33" s="96"/>
      <c r="HJ33" s="96"/>
      <c r="HK33" s="96"/>
      <c r="HL33" s="96"/>
      <c r="HM33" s="96"/>
      <c r="HN33" s="96"/>
      <c r="HO33" s="96"/>
      <c r="HP33" s="96"/>
      <c r="HQ33" s="96"/>
      <c r="HR33" s="96"/>
      <c r="HS33" s="96"/>
      <c r="HT33" s="96"/>
      <c r="HU33" s="96"/>
      <c r="HV33" s="96"/>
      <c r="HW33" s="96"/>
      <c r="HX33" s="96"/>
      <c r="HY33" s="96"/>
      <c r="HZ33" s="96"/>
      <c r="IA33" s="96"/>
      <c r="IB33" s="96"/>
      <c r="IC33" s="96"/>
      <c r="ID33" s="96"/>
      <c r="IE33" s="96"/>
      <c r="IF33" s="96"/>
      <c r="IG33" s="96"/>
      <c r="IH33" s="96"/>
      <c r="II33" s="96"/>
      <c r="IJ33" s="96"/>
      <c r="IK33" s="96"/>
      <c r="IL33" s="96"/>
      <c r="IM33" s="96"/>
      <c r="IN33" s="96"/>
      <c r="IO33" s="96"/>
      <c r="IP33" s="96"/>
      <c r="IQ33" s="96"/>
    </row>
    <row r="34" spans="1:251" s="97" customFormat="1" ht="16.5" customHeight="1" x14ac:dyDescent="0.25">
      <c r="A34" s="117" t="s">
        <v>201</v>
      </c>
      <c r="B34" s="118">
        <v>10</v>
      </c>
      <c r="C34" s="119">
        <v>123</v>
      </c>
      <c r="D34" s="111">
        <f>C34*B34</f>
        <v>1230</v>
      </c>
      <c r="E34" s="120"/>
    </row>
    <row r="35" spans="1:251" s="97" customFormat="1" ht="16.5" customHeight="1" x14ac:dyDescent="0.3">
      <c r="A35" s="113" t="s">
        <v>202</v>
      </c>
      <c r="B35" s="118"/>
      <c r="C35" s="119"/>
      <c r="D35" s="111"/>
      <c r="E35" s="120"/>
    </row>
    <row r="36" spans="1:251" s="97" customFormat="1" ht="15" customHeight="1" x14ac:dyDescent="0.25">
      <c r="A36" s="115" t="s">
        <v>199</v>
      </c>
      <c r="B36" s="116">
        <v>200</v>
      </c>
      <c r="C36" s="110">
        <v>271</v>
      </c>
      <c r="D36" s="111">
        <f>C36*B36</f>
        <v>54200</v>
      </c>
      <c r="E36" s="112" t="s">
        <v>203</v>
      </c>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96"/>
      <c r="EU36" s="96"/>
      <c r="EV36" s="96"/>
      <c r="EW36" s="96"/>
      <c r="EX36" s="96"/>
      <c r="EY36" s="96"/>
      <c r="EZ36" s="96"/>
      <c r="FA36" s="96"/>
      <c r="FB36" s="96"/>
      <c r="FC36" s="96"/>
      <c r="FD36" s="96"/>
      <c r="FE36" s="96"/>
      <c r="FF36" s="96"/>
      <c r="FG36" s="96"/>
      <c r="FH36" s="96"/>
      <c r="FI36" s="96"/>
      <c r="FJ36" s="96"/>
      <c r="FK36" s="96"/>
      <c r="FL36" s="96"/>
      <c r="FM36" s="96"/>
      <c r="FN36" s="96"/>
      <c r="FO36" s="96"/>
      <c r="FP36" s="96"/>
      <c r="FQ36" s="96"/>
      <c r="FR36" s="96"/>
      <c r="FS36" s="96"/>
      <c r="FT36" s="96"/>
      <c r="FU36" s="96"/>
      <c r="FV36" s="96"/>
      <c r="FW36" s="96"/>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row>
    <row r="37" spans="1:251" s="97" customFormat="1" ht="16.5" customHeight="1" x14ac:dyDescent="0.25">
      <c r="A37" s="117" t="s">
        <v>201</v>
      </c>
      <c r="B37" s="118">
        <v>10</v>
      </c>
      <c r="C37" s="119">
        <v>136</v>
      </c>
      <c r="D37" s="111">
        <f>C37*B37</f>
        <v>1360</v>
      </c>
      <c r="E37" s="120"/>
    </row>
    <row r="38" spans="1:251" s="97" customFormat="1" ht="15.6" x14ac:dyDescent="0.3">
      <c r="A38" s="104" t="s">
        <v>207</v>
      </c>
      <c r="B38" s="105"/>
      <c r="C38" s="106"/>
      <c r="D38" s="105"/>
      <c r="E38" s="126"/>
    </row>
    <row r="39" spans="1:251" s="97" customFormat="1" x14ac:dyDescent="0.25">
      <c r="A39" s="108" t="s">
        <v>208</v>
      </c>
      <c r="B39" s="127">
        <v>4</v>
      </c>
      <c r="C39" s="128">
        <v>4260</v>
      </c>
      <c r="D39" s="125">
        <f>B39*C39</f>
        <v>17040</v>
      </c>
      <c r="E39" s="129" t="s">
        <v>209</v>
      </c>
    </row>
    <row r="40" spans="1:251" s="97" customFormat="1" x14ac:dyDescent="0.25">
      <c r="A40" s="108" t="s">
        <v>210</v>
      </c>
      <c r="B40" s="127">
        <v>4</v>
      </c>
      <c r="C40" s="128">
        <v>140</v>
      </c>
      <c r="D40" s="125"/>
      <c r="E40" s="129"/>
    </row>
    <row r="41" spans="1:251" s="133" customFormat="1" x14ac:dyDescent="0.25">
      <c r="A41" s="130" t="s">
        <v>211</v>
      </c>
      <c r="B41" s="118">
        <v>4</v>
      </c>
      <c r="C41" s="119">
        <v>2000</v>
      </c>
      <c r="D41" s="125">
        <f>B41*C41</f>
        <v>8000</v>
      </c>
      <c r="E41" s="131" t="s">
        <v>212</v>
      </c>
      <c r="F41" s="97"/>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2"/>
      <c r="BU41" s="132"/>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32"/>
      <c r="FI41" s="132"/>
      <c r="FJ41" s="132"/>
      <c r="FK41" s="132"/>
      <c r="FL41" s="132"/>
      <c r="FM41" s="132"/>
      <c r="FN41" s="132"/>
      <c r="FO41" s="132"/>
      <c r="FP41" s="132"/>
      <c r="FQ41" s="132"/>
      <c r="FR41" s="132"/>
      <c r="FS41" s="132"/>
      <c r="FT41" s="132"/>
      <c r="FU41" s="132"/>
      <c r="FV41" s="132"/>
      <c r="FW41" s="132"/>
      <c r="FX41" s="132"/>
      <c r="FY41" s="132"/>
      <c r="FZ41" s="132"/>
      <c r="GA41" s="132"/>
      <c r="GB41" s="132"/>
      <c r="GC41" s="132"/>
      <c r="GD41" s="132"/>
      <c r="GE41" s="132"/>
      <c r="GF41" s="132"/>
      <c r="GG41" s="132"/>
      <c r="GH41" s="132"/>
      <c r="GI41" s="132"/>
      <c r="GJ41" s="132"/>
      <c r="GK41" s="132"/>
      <c r="GL41" s="132"/>
      <c r="GM41" s="132"/>
      <c r="GN41" s="132"/>
      <c r="GO41" s="132"/>
      <c r="GP41" s="132"/>
      <c r="GQ41" s="132"/>
      <c r="GR41" s="132"/>
      <c r="GS41" s="132"/>
      <c r="GT41" s="132"/>
      <c r="GU41" s="132"/>
      <c r="GV41" s="132"/>
      <c r="GW41" s="132"/>
      <c r="GX41" s="132"/>
      <c r="GY41" s="132"/>
      <c r="GZ41" s="132"/>
      <c r="HA41" s="132"/>
      <c r="HB41" s="132"/>
      <c r="HC41" s="132"/>
      <c r="HD41" s="132"/>
      <c r="HE41" s="132"/>
      <c r="HF41" s="132"/>
      <c r="HG41" s="132"/>
      <c r="HH41" s="132"/>
      <c r="HI41" s="132"/>
      <c r="HJ41" s="132"/>
      <c r="HK41" s="132"/>
      <c r="HL41" s="132"/>
      <c r="HM41" s="132"/>
      <c r="HN41" s="132"/>
      <c r="HO41" s="132"/>
      <c r="HP41" s="132"/>
      <c r="HQ41" s="132"/>
      <c r="HR41" s="132"/>
      <c r="HS41" s="132"/>
      <c r="HT41" s="132"/>
      <c r="HU41" s="132"/>
      <c r="HV41" s="132"/>
      <c r="HW41" s="132"/>
      <c r="HX41" s="132"/>
      <c r="HY41" s="132"/>
      <c r="HZ41" s="132"/>
      <c r="IA41" s="132"/>
      <c r="IB41" s="132"/>
      <c r="IC41" s="132"/>
      <c r="ID41" s="132"/>
      <c r="IE41" s="132"/>
      <c r="IF41" s="132"/>
      <c r="IG41" s="132"/>
      <c r="IH41" s="132"/>
      <c r="II41" s="132"/>
      <c r="IJ41" s="132"/>
      <c r="IK41" s="132"/>
      <c r="IL41" s="132"/>
      <c r="IM41" s="132"/>
      <c r="IN41" s="132"/>
      <c r="IO41" s="132"/>
      <c r="IP41" s="132"/>
      <c r="IQ41" s="132"/>
    </row>
    <row r="42" spans="1:251" s="68" customFormat="1" x14ac:dyDescent="0.25">
      <c r="A42" s="134" t="s">
        <v>213</v>
      </c>
      <c r="B42" s="118">
        <v>1200</v>
      </c>
      <c r="C42" s="119">
        <v>3</v>
      </c>
      <c r="D42" s="125">
        <f>B42*C42</f>
        <v>3600</v>
      </c>
      <c r="E42" s="135" t="s">
        <v>214</v>
      </c>
      <c r="F42" s="97"/>
      <c r="G42" s="96"/>
      <c r="H42" s="96"/>
      <c r="I42" s="96"/>
      <c r="J42" s="96"/>
      <c r="K42" s="96"/>
      <c r="L42" s="96"/>
      <c r="M42" s="96"/>
      <c r="N42" s="96"/>
      <c r="O42" s="96"/>
      <c r="P42" s="96"/>
      <c r="Q42" s="96"/>
      <c r="R42" s="96"/>
      <c r="S42" s="96"/>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c r="HA42" s="70"/>
      <c r="HB42" s="70"/>
      <c r="HC42" s="70"/>
      <c r="HD42" s="70"/>
      <c r="HE42" s="70"/>
      <c r="HF42" s="70"/>
      <c r="HG42" s="70"/>
      <c r="HH42" s="70"/>
      <c r="HI42" s="70"/>
      <c r="HJ42" s="70"/>
      <c r="HK42" s="70"/>
      <c r="HL42" s="70"/>
      <c r="HM42" s="70"/>
      <c r="HN42" s="70"/>
      <c r="HO42" s="70"/>
      <c r="HP42" s="70"/>
      <c r="HQ42" s="70"/>
      <c r="HR42" s="70"/>
      <c r="HS42" s="70"/>
      <c r="HT42" s="70"/>
      <c r="HU42" s="70"/>
      <c r="HV42" s="70"/>
      <c r="HW42" s="70"/>
      <c r="HX42" s="70"/>
      <c r="HY42" s="70"/>
      <c r="HZ42" s="70"/>
      <c r="IA42" s="70"/>
      <c r="IB42" s="70"/>
      <c r="IC42" s="70"/>
      <c r="ID42" s="70"/>
      <c r="IE42" s="70"/>
      <c r="IF42" s="70"/>
      <c r="IG42" s="70"/>
      <c r="IH42" s="70"/>
      <c r="II42" s="70"/>
      <c r="IJ42" s="70"/>
      <c r="IK42" s="70"/>
      <c r="IL42" s="70"/>
      <c r="IM42" s="70"/>
      <c r="IN42" s="70"/>
      <c r="IO42" s="70"/>
      <c r="IP42" s="70"/>
      <c r="IQ42" s="70"/>
    </row>
    <row r="43" spans="1:251" s="68" customFormat="1" x14ac:dyDescent="0.25">
      <c r="A43" s="134" t="s">
        <v>215</v>
      </c>
      <c r="B43" s="118">
        <v>4</v>
      </c>
      <c r="C43" s="119">
        <v>495</v>
      </c>
      <c r="D43" s="125">
        <f>B43*C43</f>
        <v>1980</v>
      </c>
      <c r="E43" s="135" t="s">
        <v>216</v>
      </c>
      <c r="F43" s="97"/>
      <c r="G43" s="96"/>
      <c r="H43" s="96"/>
      <c r="I43" s="96"/>
      <c r="J43" s="96"/>
      <c r="K43" s="96"/>
      <c r="L43" s="96"/>
      <c r="M43" s="96"/>
      <c r="N43" s="96"/>
      <c r="O43" s="96"/>
      <c r="P43" s="96"/>
      <c r="Q43" s="96"/>
      <c r="R43" s="96"/>
      <c r="S43" s="96"/>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0"/>
      <c r="FW43" s="70"/>
      <c r="FX43" s="70"/>
      <c r="FY43" s="70"/>
      <c r="FZ43" s="70"/>
      <c r="GA43" s="70"/>
      <c r="GB43" s="70"/>
      <c r="GC43" s="70"/>
      <c r="GD43" s="70"/>
      <c r="GE43" s="70"/>
      <c r="GF43" s="70"/>
      <c r="GG43" s="70"/>
      <c r="GH43" s="70"/>
      <c r="GI43" s="70"/>
      <c r="GJ43" s="70"/>
      <c r="GK43" s="70"/>
      <c r="GL43" s="70"/>
      <c r="GM43" s="70"/>
      <c r="GN43" s="70"/>
      <c r="GO43" s="70"/>
      <c r="GP43" s="70"/>
      <c r="GQ43" s="70"/>
      <c r="GR43" s="70"/>
      <c r="GS43" s="70"/>
      <c r="GT43" s="70"/>
      <c r="GU43" s="70"/>
      <c r="GV43" s="70"/>
      <c r="GW43" s="70"/>
      <c r="GX43" s="70"/>
      <c r="GY43" s="70"/>
      <c r="GZ43" s="70"/>
      <c r="HA43" s="70"/>
      <c r="HB43" s="70"/>
      <c r="HC43" s="70"/>
      <c r="HD43" s="70"/>
      <c r="HE43" s="70"/>
      <c r="HF43" s="70"/>
      <c r="HG43" s="70"/>
      <c r="HH43" s="70"/>
      <c r="HI43" s="70"/>
      <c r="HJ43" s="70"/>
      <c r="HK43" s="70"/>
      <c r="HL43" s="70"/>
      <c r="HM43" s="70"/>
      <c r="HN43" s="70"/>
      <c r="HO43" s="70"/>
      <c r="HP43" s="70"/>
      <c r="HQ43" s="70"/>
      <c r="HR43" s="70"/>
      <c r="HS43" s="70"/>
      <c r="HT43" s="70"/>
      <c r="HU43" s="70"/>
      <c r="HV43" s="70"/>
      <c r="HW43" s="70"/>
      <c r="HX43" s="70"/>
      <c r="HY43" s="70"/>
      <c r="HZ43" s="70"/>
      <c r="IA43" s="70"/>
      <c r="IB43" s="70"/>
      <c r="IC43" s="70"/>
      <c r="ID43" s="70"/>
      <c r="IE43" s="70"/>
      <c r="IF43" s="70"/>
      <c r="IG43" s="70"/>
      <c r="IH43" s="70"/>
      <c r="II43" s="70"/>
      <c r="IJ43" s="70"/>
      <c r="IK43" s="70"/>
      <c r="IL43" s="70"/>
      <c r="IM43" s="70"/>
      <c r="IN43" s="70"/>
      <c r="IO43" s="70"/>
      <c r="IP43" s="70"/>
      <c r="IQ43" s="70"/>
    </row>
    <row r="44" spans="1:251" s="133" customFormat="1" ht="15.6" x14ac:dyDescent="0.3">
      <c r="A44" s="136" t="s">
        <v>217</v>
      </c>
      <c r="B44" s="137"/>
      <c r="C44" s="106"/>
      <c r="D44" s="106"/>
      <c r="E44" s="126"/>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c r="EO44" s="132"/>
      <c r="EP44" s="132"/>
      <c r="EQ44" s="132"/>
      <c r="ER44" s="132"/>
      <c r="ES44" s="132"/>
      <c r="ET44" s="132"/>
      <c r="EU44" s="132"/>
      <c r="EV44" s="132"/>
      <c r="EW44" s="132"/>
      <c r="EX44" s="132"/>
      <c r="EY44" s="132"/>
      <c r="EZ44" s="132"/>
      <c r="FA44" s="132"/>
      <c r="FB44" s="132"/>
      <c r="FC44" s="132"/>
      <c r="FD44" s="132"/>
      <c r="FE44" s="132"/>
      <c r="FF44" s="132"/>
      <c r="FG44" s="132"/>
      <c r="FH44" s="132"/>
      <c r="FI44" s="132"/>
      <c r="FJ44" s="132"/>
      <c r="FK44" s="132"/>
      <c r="FL44" s="132"/>
      <c r="FM44" s="132"/>
      <c r="FN44" s="132"/>
      <c r="FO44" s="132"/>
      <c r="FP44" s="132"/>
      <c r="FQ44" s="132"/>
      <c r="FR44" s="132"/>
      <c r="FS44" s="132"/>
      <c r="FT44" s="132"/>
      <c r="FU44" s="132"/>
      <c r="FV44" s="132"/>
      <c r="FW44" s="132"/>
      <c r="FX44" s="132"/>
      <c r="FY44" s="132"/>
      <c r="FZ44" s="132"/>
      <c r="GA44" s="132"/>
      <c r="GB44" s="132"/>
      <c r="GC44" s="132"/>
      <c r="GD44" s="132"/>
      <c r="GE44" s="132"/>
      <c r="GF44" s="132"/>
      <c r="GG44" s="132"/>
      <c r="GH44" s="132"/>
      <c r="GI44" s="132"/>
      <c r="GJ44" s="132"/>
      <c r="GK44" s="132"/>
      <c r="GL44" s="132"/>
      <c r="GM44" s="132"/>
      <c r="GN44" s="132"/>
      <c r="GO44" s="132"/>
      <c r="GP44" s="132"/>
      <c r="GQ44" s="132"/>
      <c r="GR44" s="132"/>
      <c r="GS44" s="132"/>
      <c r="GT44" s="132"/>
      <c r="GU44" s="132"/>
      <c r="GV44" s="132"/>
      <c r="GW44" s="132"/>
      <c r="GX44" s="132"/>
      <c r="GY44" s="132"/>
      <c r="GZ44" s="132"/>
      <c r="HA44" s="132"/>
      <c r="HB44" s="132"/>
      <c r="HC44" s="132"/>
      <c r="HD44" s="132"/>
      <c r="HE44" s="132"/>
      <c r="HF44" s="132"/>
      <c r="HG44" s="132"/>
      <c r="HH44" s="132"/>
      <c r="HI44" s="132"/>
      <c r="HJ44" s="132"/>
      <c r="HK44" s="132"/>
      <c r="HL44" s="132"/>
      <c r="HM44" s="132"/>
      <c r="HN44" s="132"/>
      <c r="HO44" s="132"/>
      <c r="HP44" s="132"/>
      <c r="HQ44" s="132"/>
      <c r="HR44" s="132"/>
      <c r="HS44" s="132"/>
      <c r="HT44" s="132"/>
      <c r="HU44" s="132"/>
      <c r="HV44" s="132"/>
      <c r="HW44" s="132"/>
      <c r="HX44" s="132"/>
      <c r="HY44" s="132"/>
      <c r="HZ44" s="132"/>
      <c r="IA44" s="132"/>
      <c r="IB44" s="132"/>
      <c r="IC44" s="132"/>
      <c r="ID44" s="132"/>
      <c r="IE44" s="132"/>
      <c r="IF44" s="132"/>
      <c r="IG44" s="132"/>
      <c r="IH44" s="132"/>
      <c r="II44" s="132"/>
      <c r="IJ44" s="132"/>
      <c r="IK44" s="132"/>
      <c r="IL44" s="132"/>
      <c r="IM44" s="132"/>
      <c r="IN44" s="132"/>
      <c r="IO44" s="132"/>
      <c r="IP44" s="132"/>
      <c r="IQ44" s="132"/>
    </row>
    <row r="45" spans="1:251" s="133" customFormat="1" x14ac:dyDescent="0.25">
      <c r="A45" s="130" t="s">
        <v>218</v>
      </c>
      <c r="B45" s="138">
        <v>200</v>
      </c>
      <c r="C45" s="110">
        <v>75</v>
      </c>
      <c r="D45" s="125">
        <f>B45*C45</f>
        <v>15000</v>
      </c>
      <c r="E45" s="139" t="s">
        <v>219</v>
      </c>
      <c r="F45" s="96"/>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c r="EO45" s="132"/>
      <c r="EP45" s="132"/>
      <c r="EQ45" s="132"/>
      <c r="ER45" s="132"/>
      <c r="ES45" s="132"/>
      <c r="ET45" s="132"/>
      <c r="EU45" s="132"/>
      <c r="EV45" s="132"/>
      <c r="EW45" s="132"/>
      <c r="EX45" s="132"/>
      <c r="EY45" s="132"/>
      <c r="EZ45" s="132"/>
      <c r="FA45" s="132"/>
      <c r="FB45" s="132"/>
      <c r="FC45" s="132"/>
      <c r="FD45" s="132"/>
      <c r="FE45" s="132"/>
      <c r="FF45" s="132"/>
      <c r="FG45" s="132"/>
      <c r="FH45" s="132"/>
      <c r="FI45" s="132"/>
      <c r="FJ45" s="132"/>
      <c r="FK45" s="132"/>
      <c r="FL45" s="132"/>
      <c r="FM45" s="132"/>
      <c r="FN45" s="132"/>
      <c r="FO45" s="132"/>
      <c r="FP45" s="132"/>
      <c r="FQ45" s="132"/>
      <c r="FR45" s="132"/>
      <c r="FS45" s="132"/>
      <c r="FT45" s="132"/>
      <c r="FU45" s="132"/>
      <c r="FV45" s="132"/>
      <c r="FW45" s="132"/>
      <c r="FX45" s="132"/>
      <c r="FY45" s="132"/>
      <c r="FZ45" s="132"/>
      <c r="GA45" s="132"/>
      <c r="GB45" s="132"/>
      <c r="GC45" s="132"/>
      <c r="GD45" s="132"/>
      <c r="GE45" s="132"/>
      <c r="GF45" s="132"/>
      <c r="GG45" s="132"/>
      <c r="GH45" s="132"/>
      <c r="GI45" s="132"/>
      <c r="GJ45" s="132"/>
      <c r="GK45" s="132"/>
      <c r="GL45" s="132"/>
      <c r="GM45" s="132"/>
      <c r="GN45" s="132"/>
      <c r="GO45" s="132"/>
      <c r="GP45" s="132"/>
      <c r="GQ45" s="132"/>
      <c r="GR45" s="132"/>
      <c r="GS45" s="132"/>
      <c r="GT45" s="132"/>
      <c r="GU45" s="132"/>
      <c r="GV45" s="132"/>
      <c r="GW45" s="132"/>
      <c r="GX45" s="132"/>
      <c r="GY45" s="132"/>
      <c r="GZ45" s="132"/>
      <c r="HA45" s="132"/>
      <c r="HB45" s="132"/>
      <c r="HC45" s="132"/>
      <c r="HD45" s="132"/>
      <c r="HE45" s="132"/>
      <c r="HF45" s="132"/>
      <c r="HG45" s="132"/>
      <c r="HH45" s="132"/>
      <c r="HI45" s="132"/>
      <c r="HJ45" s="132"/>
      <c r="HK45" s="132"/>
      <c r="HL45" s="132"/>
      <c r="HM45" s="132"/>
      <c r="HN45" s="132"/>
      <c r="HO45" s="132"/>
      <c r="HP45" s="132"/>
      <c r="HQ45" s="132"/>
      <c r="HR45" s="132"/>
      <c r="HS45" s="132"/>
      <c r="HT45" s="132"/>
      <c r="HU45" s="132"/>
      <c r="HV45" s="132"/>
      <c r="HW45" s="132"/>
      <c r="HX45" s="132"/>
      <c r="HY45" s="132"/>
      <c r="HZ45" s="132"/>
      <c r="IA45" s="132"/>
      <c r="IB45" s="132"/>
      <c r="IC45" s="132"/>
      <c r="ID45" s="132"/>
      <c r="IE45" s="132"/>
      <c r="IF45" s="132"/>
      <c r="IG45" s="132"/>
      <c r="IH45" s="132"/>
      <c r="II45" s="132"/>
      <c r="IJ45" s="132"/>
      <c r="IK45" s="132"/>
      <c r="IL45" s="132"/>
      <c r="IM45" s="132"/>
      <c r="IN45" s="132"/>
      <c r="IO45" s="132"/>
      <c r="IP45" s="132"/>
      <c r="IQ45" s="132"/>
    </row>
    <row r="46" spans="1:251" s="97" customFormat="1" x14ac:dyDescent="0.25">
      <c r="A46" s="140" t="s">
        <v>220</v>
      </c>
      <c r="B46" s="141"/>
      <c r="C46" s="110"/>
      <c r="D46" s="125"/>
      <c r="E46" s="142"/>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6"/>
      <c r="HR46" s="96"/>
      <c r="HS46" s="96"/>
      <c r="HT46" s="96"/>
      <c r="HU46" s="96"/>
      <c r="HV46" s="96"/>
      <c r="HW46" s="96"/>
      <c r="HX46" s="96"/>
      <c r="HY46" s="96"/>
      <c r="HZ46" s="96"/>
      <c r="IA46" s="96"/>
      <c r="IB46" s="96"/>
      <c r="IC46" s="96"/>
      <c r="ID46" s="96"/>
      <c r="IE46" s="96"/>
      <c r="IF46" s="96"/>
      <c r="IG46" s="96"/>
      <c r="IH46" s="96"/>
      <c r="II46" s="96"/>
      <c r="IJ46" s="96"/>
      <c r="IK46" s="96"/>
      <c r="IL46" s="96"/>
      <c r="IM46" s="96"/>
      <c r="IN46" s="96"/>
      <c r="IO46" s="96"/>
      <c r="IP46" s="96"/>
      <c r="IQ46" s="96"/>
    </row>
    <row r="47" spans="1:251" s="97" customFormat="1" x14ac:dyDescent="0.25">
      <c r="A47" s="108" t="s">
        <v>221</v>
      </c>
      <c r="B47" s="141" t="s">
        <v>222</v>
      </c>
      <c r="C47" s="110"/>
      <c r="D47" s="141" t="s">
        <v>222</v>
      </c>
      <c r="E47" s="142" t="s">
        <v>223</v>
      </c>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6"/>
      <c r="HR47" s="96"/>
      <c r="HS47" s="96"/>
      <c r="HT47" s="96"/>
      <c r="HU47" s="96"/>
      <c r="HV47" s="96"/>
      <c r="HW47" s="96"/>
      <c r="HX47" s="96"/>
      <c r="HY47" s="96"/>
      <c r="HZ47" s="96"/>
      <c r="IA47" s="96"/>
      <c r="IB47" s="96"/>
      <c r="IC47" s="96"/>
      <c r="ID47" s="96"/>
      <c r="IE47" s="96"/>
      <c r="IF47" s="96"/>
      <c r="IG47" s="96"/>
      <c r="IH47" s="96"/>
      <c r="II47" s="96"/>
      <c r="IJ47" s="96"/>
      <c r="IK47" s="96"/>
      <c r="IL47" s="96"/>
      <c r="IM47" s="96"/>
      <c r="IN47" s="96"/>
      <c r="IO47" s="96"/>
      <c r="IP47" s="96"/>
      <c r="IQ47" s="96"/>
    </row>
    <row r="48" spans="1:251" s="97" customFormat="1" x14ac:dyDescent="0.25">
      <c r="A48" s="108" t="s">
        <v>224</v>
      </c>
      <c r="B48" s="141" t="s">
        <v>222</v>
      </c>
      <c r="C48" s="110"/>
      <c r="D48" s="141" t="s">
        <v>222</v>
      </c>
      <c r="E48" s="142" t="s">
        <v>225</v>
      </c>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6"/>
      <c r="HR48" s="96"/>
      <c r="HS48" s="96"/>
      <c r="HT48" s="96"/>
      <c r="HU48" s="96"/>
      <c r="HV48" s="96"/>
      <c r="HW48" s="96"/>
      <c r="HX48" s="96"/>
      <c r="HY48" s="96"/>
      <c r="HZ48" s="96"/>
      <c r="IA48" s="96"/>
      <c r="IB48" s="96"/>
      <c r="IC48" s="96"/>
      <c r="ID48" s="96"/>
      <c r="IE48" s="96"/>
      <c r="IF48" s="96"/>
      <c r="IG48" s="96"/>
      <c r="IH48" s="96"/>
      <c r="II48" s="96"/>
      <c r="IJ48" s="96"/>
      <c r="IK48" s="96"/>
      <c r="IL48" s="96"/>
      <c r="IM48" s="96"/>
      <c r="IN48" s="96"/>
      <c r="IO48" s="96"/>
      <c r="IP48" s="96"/>
      <c r="IQ48" s="96"/>
    </row>
    <row r="49" spans="1:251" s="97" customFormat="1" ht="23.4" x14ac:dyDescent="0.25">
      <c r="A49" s="108" t="s">
        <v>226</v>
      </c>
      <c r="B49" s="143">
        <v>1</v>
      </c>
      <c r="C49" s="144">
        <v>1530</v>
      </c>
      <c r="D49" s="145">
        <f>B49*C49</f>
        <v>1530</v>
      </c>
      <c r="E49" s="142" t="s">
        <v>227</v>
      </c>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6"/>
      <c r="HR49" s="96"/>
      <c r="HS49" s="96"/>
      <c r="HT49" s="96"/>
      <c r="HU49" s="96"/>
      <c r="HV49" s="96"/>
      <c r="HW49" s="96"/>
      <c r="HX49" s="96"/>
      <c r="HY49" s="96"/>
      <c r="HZ49" s="96"/>
      <c r="IA49" s="96"/>
      <c r="IB49" s="96"/>
      <c r="IC49" s="96"/>
      <c r="ID49" s="96"/>
      <c r="IE49" s="96"/>
      <c r="IF49" s="96"/>
      <c r="IG49" s="96"/>
      <c r="IH49" s="96"/>
      <c r="II49" s="96"/>
      <c r="IJ49" s="96"/>
      <c r="IK49" s="96"/>
      <c r="IL49" s="96"/>
      <c r="IM49" s="96"/>
      <c r="IN49" s="96"/>
      <c r="IO49" s="96"/>
      <c r="IP49" s="96"/>
      <c r="IQ49" s="96"/>
    </row>
    <row r="50" spans="1:251" s="97" customFormat="1" x14ac:dyDescent="0.25">
      <c r="A50" s="108" t="s">
        <v>228</v>
      </c>
      <c r="B50" s="146">
        <v>1</v>
      </c>
      <c r="C50" s="111">
        <v>825</v>
      </c>
      <c r="D50" s="125">
        <f>B50*C50</f>
        <v>825</v>
      </c>
      <c r="E50" s="142" t="s">
        <v>229</v>
      </c>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6"/>
      <c r="HR50" s="96"/>
      <c r="HS50" s="96"/>
      <c r="HT50" s="96"/>
      <c r="HU50" s="96"/>
      <c r="HV50" s="96"/>
      <c r="HW50" s="96"/>
      <c r="HX50" s="96"/>
      <c r="HY50" s="96"/>
      <c r="HZ50" s="96"/>
      <c r="IA50" s="96"/>
      <c r="IB50" s="96"/>
      <c r="IC50" s="96"/>
      <c r="ID50" s="96"/>
      <c r="IE50" s="96"/>
      <c r="IF50" s="96"/>
      <c r="IG50" s="96"/>
      <c r="IH50" s="96"/>
      <c r="II50" s="96"/>
      <c r="IJ50" s="96"/>
      <c r="IK50" s="96"/>
      <c r="IL50" s="96"/>
      <c r="IM50" s="96"/>
      <c r="IN50" s="96"/>
      <c r="IO50" s="96"/>
      <c r="IP50" s="96"/>
      <c r="IQ50" s="96"/>
    </row>
    <row r="51" spans="1:251" s="97" customFormat="1" x14ac:dyDescent="0.25">
      <c r="A51" s="108" t="s">
        <v>230</v>
      </c>
      <c r="B51" s="141">
        <v>50</v>
      </c>
      <c r="C51" s="110">
        <v>40</v>
      </c>
      <c r="D51" s="147">
        <f>B51*C51</f>
        <v>2000</v>
      </c>
      <c r="E51" s="142" t="s">
        <v>231</v>
      </c>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96"/>
      <c r="GI51" s="96"/>
      <c r="GJ51" s="96"/>
      <c r="GK51" s="96"/>
      <c r="GL51" s="96"/>
      <c r="GM51" s="96"/>
      <c r="GN51" s="96"/>
      <c r="GO51" s="96"/>
      <c r="GP51" s="96"/>
      <c r="GQ51" s="96"/>
      <c r="GR51" s="96"/>
      <c r="GS51" s="96"/>
      <c r="GT51" s="96"/>
      <c r="GU51" s="96"/>
      <c r="GV51" s="96"/>
      <c r="GW51" s="96"/>
      <c r="GX51" s="96"/>
      <c r="GY51" s="96"/>
      <c r="GZ51" s="96"/>
      <c r="HA51" s="96"/>
      <c r="HB51" s="96"/>
      <c r="HC51" s="96"/>
      <c r="HD51" s="96"/>
      <c r="HE51" s="96"/>
      <c r="HF51" s="96"/>
      <c r="HG51" s="96"/>
      <c r="HH51" s="96"/>
      <c r="HI51" s="96"/>
      <c r="HJ51" s="96"/>
      <c r="HK51" s="96"/>
      <c r="HL51" s="96"/>
      <c r="HM51" s="96"/>
      <c r="HN51" s="96"/>
      <c r="HO51" s="96"/>
      <c r="HP51" s="96"/>
      <c r="HQ51" s="96"/>
      <c r="HR51" s="96"/>
      <c r="HS51" s="96"/>
      <c r="HT51" s="96"/>
      <c r="HU51" s="96"/>
      <c r="HV51" s="96"/>
      <c r="HW51" s="96"/>
      <c r="HX51" s="96"/>
      <c r="HY51" s="96"/>
      <c r="HZ51" s="96"/>
      <c r="IA51" s="96"/>
      <c r="IB51" s="96"/>
      <c r="IC51" s="96"/>
      <c r="ID51" s="96"/>
      <c r="IE51" s="96"/>
      <c r="IF51" s="96"/>
      <c r="IG51" s="96"/>
      <c r="IH51" s="96"/>
      <c r="II51" s="96"/>
      <c r="IJ51" s="96"/>
      <c r="IK51" s="96"/>
      <c r="IL51" s="96"/>
      <c r="IM51" s="96"/>
      <c r="IN51" s="96"/>
      <c r="IO51" s="96"/>
      <c r="IP51" s="96"/>
      <c r="IQ51" s="96"/>
    </row>
    <row r="52" spans="1:251" s="152" customFormat="1" ht="15.6" x14ac:dyDescent="0.3">
      <c r="A52" s="104" t="s">
        <v>232</v>
      </c>
      <c r="B52" s="148"/>
      <c r="C52" s="149"/>
      <c r="D52" s="150"/>
      <c r="E52" s="104"/>
      <c r="F52" s="132"/>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151"/>
      <c r="EJ52" s="151"/>
      <c r="EK52" s="151"/>
      <c r="EL52" s="151"/>
      <c r="EM52" s="151"/>
      <c r="EN52" s="151"/>
      <c r="EO52" s="151"/>
      <c r="EP52" s="151"/>
      <c r="EQ52" s="151"/>
      <c r="ER52" s="151"/>
      <c r="ES52" s="151"/>
      <c r="ET52" s="151"/>
      <c r="EU52" s="151"/>
      <c r="EV52" s="151"/>
      <c r="EW52" s="151"/>
      <c r="EX52" s="151"/>
      <c r="EY52" s="151"/>
      <c r="EZ52" s="151"/>
      <c r="FA52" s="151"/>
      <c r="FB52" s="151"/>
      <c r="FC52" s="151"/>
      <c r="FD52" s="151"/>
      <c r="FE52" s="151"/>
      <c r="FF52" s="151"/>
      <c r="FG52" s="151"/>
      <c r="FH52" s="151"/>
      <c r="FI52" s="151"/>
      <c r="FJ52" s="151"/>
      <c r="FK52" s="151"/>
      <c r="FL52" s="151"/>
      <c r="FM52" s="151"/>
      <c r="FN52" s="151"/>
      <c r="FO52" s="151"/>
      <c r="FP52" s="151"/>
      <c r="FQ52" s="151"/>
      <c r="FR52" s="151"/>
      <c r="FS52" s="151"/>
      <c r="FT52" s="151"/>
      <c r="FU52" s="151"/>
      <c r="FV52" s="151"/>
      <c r="FW52" s="151"/>
      <c r="FX52" s="151"/>
      <c r="FY52" s="151"/>
      <c r="FZ52" s="151"/>
      <c r="GA52" s="151"/>
      <c r="GB52" s="151"/>
      <c r="GC52" s="151"/>
      <c r="GD52" s="151"/>
      <c r="GE52" s="151"/>
      <c r="GF52" s="151"/>
      <c r="GG52" s="151"/>
      <c r="GH52" s="151"/>
      <c r="GI52" s="151"/>
      <c r="GJ52" s="151"/>
      <c r="GK52" s="151"/>
      <c r="GL52" s="151"/>
      <c r="GM52" s="151"/>
      <c r="GN52" s="151"/>
      <c r="GO52" s="151"/>
      <c r="GP52" s="151"/>
      <c r="GQ52" s="151"/>
      <c r="GR52" s="151"/>
      <c r="GS52" s="151"/>
      <c r="GT52" s="151"/>
      <c r="GU52" s="151"/>
      <c r="GV52" s="151"/>
      <c r="GW52" s="151"/>
      <c r="GX52" s="151"/>
      <c r="GY52" s="151"/>
      <c r="GZ52" s="151"/>
      <c r="HA52" s="151"/>
      <c r="HB52" s="151"/>
      <c r="HC52" s="151"/>
      <c r="HD52" s="151"/>
      <c r="HE52" s="151"/>
      <c r="HF52" s="151"/>
      <c r="HG52" s="151"/>
      <c r="HH52" s="151"/>
      <c r="HI52" s="151"/>
      <c r="HJ52" s="151"/>
      <c r="HK52" s="151"/>
      <c r="HL52" s="151"/>
      <c r="HM52" s="151"/>
      <c r="HN52" s="151"/>
      <c r="HO52" s="151"/>
      <c r="HP52" s="151"/>
      <c r="HQ52" s="151"/>
      <c r="HR52" s="151"/>
      <c r="HS52" s="151"/>
      <c r="HT52" s="151"/>
      <c r="HU52" s="151"/>
      <c r="HV52" s="151"/>
      <c r="HW52" s="151"/>
      <c r="HX52" s="151"/>
      <c r="HY52" s="151"/>
      <c r="HZ52" s="151"/>
      <c r="IA52" s="151"/>
      <c r="IB52" s="151"/>
      <c r="IC52" s="151"/>
      <c r="ID52" s="151"/>
      <c r="IE52" s="151"/>
      <c r="IF52" s="151"/>
      <c r="IG52" s="151"/>
      <c r="IH52" s="151"/>
      <c r="II52" s="151"/>
      <c r="IJ52" s="151"/>
      <c r="IK52" s="151"/>
      <c r="IL52" s="151"/>
      <c r="IM52" s="151"/>
      <c r="IN52" s="151"/>
      <c r="IO52" s="151"/>
      <c r="IP52" s="151"/>
      <c r="IQ52" s="151"/>
    </row>
    <row r="53" spans="1:251" s="152" customFormat="1" ht="15.6" x14ac:dyDescent="0.3">
      <c r="A53" s="153" t="s">
        <v>233</v>
      </c>
      <c r="B53" s="154"/>
      <c r="C53" s="154"/>
      <c r="D53" s="154"/>
      <c r="E53" s="154"/>
      <c r="F53" s="132"/>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151"/>
      <c r="BX53" s="151"/>
      <c r="BY53" s="151"/>
      <c r="BZ53" s="151"/>
      <c r="CA53" s="151"/>
      <c r="CB53" s="151"/>
      <c r="CC53" s="151"/>
      <c r="CD53" s="151"/>
      <c r="CE53" s="151"/>
      <c r="CF53" s="151"/>
      <c r="CG53" s="151"/>
      <c r="CH53" s="151"/>
      <c r="CI53" s="151"/>
      <c r="CJ53" s="151"/>
      <c r="CK53" s="151"/>
      <c r="CL53" s="151"/>
      <c r="CM53" s="151"/>
      <c r="CN53" s="151"/>
      <c r="CO53" s="151"/>
      <c r="CP53" s="151"/>
      <c r="CQ53" s="151"/>
      <c r="CR53" s="151"/>
      <c r="CS53" s="151"/>
      <c r="CT53" s="151"/>
      <c r="CU53" s="151"/>
      <c r="CV53" s="151"/>
      <c r="CW53" s="151"/>
      <c r="CX53" s="151"/>
      <c r="CY53" s="151"/>
      <c r="CZ53" s="151"/>
      <c r="DA53" s="151"/>
      <c r="DB53" s="151"/>
      <c r="DC53" s="151"/>
      <c r="DD53" s="151"/>
      <c r="DE53" s="151"/>
      <c r="DF53" s="151"/>
      <c r="DG53" s="151"/>
      <c r="DH53" s="151"/>
      <c r="DI53" s="151"/>
      <c r="DJ53" s="151"/>
      <c r="DK53" s="151"/>
      <c r="DL53" s="151"/>
      <c r="DM53" s="151"/>
      <c r="DN53" s="151"/>
      <c r="DO53" s="151"/>
      <c r="DP53" s="151"/>
      <c r="DQ53" s="151"/>
      <c r="DR53" s="151"/>
      <c r="DS53" s="151"/>
      <c r="DT53" s="151"/>
      <c r="DU53" s="151"/>
      <c r="DV53" s="151"/>
      <c r="DW53" s="151"/>
      <c r="DX53" s="151"/>
      <c r="DY53" s="151"/>
      <c r="DZ53" s="151"/>
      <c r="EA53" s="151"/>
      <c r="EB53" s="151"/>
      <c r="EC53" s="151"/>
      <c r="ED53" s="151"/>
      <c r="EE53" s="151"/>
      <c r="EF53" s="151"/>
      <c r="EG53" s="151"/>
      <c r="EH53" s="151"/>
      <c r="EI53" s="151"/>
      <c r="EJ53" s="151"/>
      <c r="EK53" s="151"/>
      <c r="EL53" s="151"/>
      <c r="EM53" s="151"/>
      <c r="EN53" s="151"/>
      <c r="EO53" s="151"/>
      <c r="EP53" s="151"/>
      <c r="EQ53" s="151"/>
      <c r="ER53" s="151"/>
      <c r="ES53" s="151"/>
      <c r="ET53" s="151"/>
      <c r="EU53" s="151"/>
      <c r="EV53" s="151"/>
      <c r="EW53" s="151"/>
      <c r="EX53" s="151"/>
      <c r="EY53" s="151"/>
      <c r="EZ53" s="151"/>
      <c r="FA53" s="151"/>
      <c r="FB53" s="151"/>
      <c r="FC53" s="151"/>
      <c r="FD53" s="151"/>
      <c r="FE53" s="151"/>
      <c r="FF53" s="151"/>
      <c r="FG53" s="151"/>
      <c r="FH53" s="151"/>
      <c r="FI53" s="151"/>
      <c r="FJ53" s="151"/>
      <c r="FK53" s="151"/>
      <c r="FL53" s="151"/>
      <c r="FM53" s="151"/>
      <c r="FN53" s="151"/>
      <c r="FO53" s="151"/>
      <c r="FP53" s="151"/>
      <c r="FQ53" s="151"/>
      <c r="FR53" s="151"/>
      <c r="FS53" s="151"/>
      <c r="FT53" s="151"/>
      <c r="FU53" s="151"/>
      <c r="FV53" s="151"/>
      <c r="FW53" s="151"/>
      <c r="FX53" s="151"/>
      <c r="FY53" s="151"/>
      <c r="FZ53" s="151"/>
      <c r="GA53" s="151"/>
      <c r="GB53" s="151"/>
      <c r="GC53" s="151"/>
      <c r="GD53" s="151"/>
      <c r="GE53" s="151"/>
      <c r="GF53" s="151"/>
      <c r="GG53" s="151"/>
      <c r="GH53" s="151"/>
      <c r="GI53" s="151"/>
      <c r="GJ53" s="151"/>
      <c r="GK53" s="151"/>
      <c r="GL53" s="151"/>
      <c r="GM53" s="151"/>
      <c r="GN53" s="151"/>
      <c r="GO53" s="151"/>
      <c r="GP53" s="151"/>
      <c r="GQ53" s="151"/>
      <c r="GR53" s="151"/>
      <c r="GS53" s="151"/>
      <c r="GT53" s="151"/>
      <c r="GU53" s="151"/>
      <c r="GV53" s="151"/>
      <c r="GW53" s="151"/>
      <c r="GX53" s="151"/>
      <c r="GY53" s="151"/>
      <c r="GZ53" s="151"/>
      <c r="HA53" s="151"/>
      <c r="HB53" s="151"/>
      <c r="HC53" s="151"/>
      <c r="HD53" s="151"/>
      <c r="HE53" s="151"/>
      <c r="HF53" s="151"/>
      <c r="HG53" s="151"/>
      <c r="HH53" s="151"/>
      <c r="HI53" s="151"/>
      <c r="HJ53" s="151"/>
      <c r="HK53" s="151"/>
      <c r="HL53" s="151"/>
      <c r="HM53" s="151"/>
      <c r="HN53" s="151"/>
      <c r="HO53" s="151"/>
      <c r="HP53" s="151"/>
      <c r="HQ53" s="151"/>
      <c r="HR53" s="151"/>
      <c r="HS53" s="151"/>
      <c r="HT53" s="151"/>
      <c r="HU53" s="151"/>
      <c r="HV53" s="151"/>
      <c r="HW53" s="151"/>
      <c r="HX53" s="151"/>
      <c r="HY53" s="151"/>
      <c r="HZ53" s="151"/>
      <c r="IA53" s="151"/>
      <c r="IB53" s="151"/>
      <c r="IC53" s="151"/>
      <c r="ID53" s="151"/>
      <c r="IE53" s="151"/>
      <c r="IF53" s="151"/>
      <c r="IG53" s="151"/>
      <c r="IH53" s="151"/>
      <c r="II53" s="151"/>
      <c r="IJ53" s="151"/>
      <c r="IK53" s="151"/>
      <c r="IL53" s="151"/>
      <c r="IM53" s="151"/>
      <c r="IN53" s="151"/>
      <c r="IO53" s="151"/>
      <c r="IP53" s="151"/>
      <c r="IQ53" s="151"/>
    </row>
    <row r="54" spans="1:251" s="152" customFormat="1" ht="18" customHeight="1" x14ac:dyDescent="0.25">
      <c r="A54" s="155" t="s">
        <v>234</v>
      </c>
      <c r="B54" s="123"/>
      <c r="C54" s="123"/>
      <c r="D54" s="156"/>
      <c r="E54" s="123"/>
      <c r="F54" s="132"/>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c r="DC54" s="151"/>
      <c r="DD54" s="151"/>
      <c r="DE54" s="151"/>
      <c r="DF54" s="151"/>
      <c r="DG54" s="151"/>
      <c r="DH54" s="151"/>
      <c r="DI54" s="151"/>
      <c r="DJ54" s="151"/>
      <c r="DK54" s="151"/>
      <c r="DL54" s="151"/>
      <c r="DM54" s="151"/>
      <c r="DN54" s="151"/>
      <c r="DO54" s="151"/>
      <c r="DP54" s="151"/>
      <c r="DQ54" s="151"/>
      <c r="DR54" s="151"/>
      <c r="DS54" s="151"/>
      <c r="DT54" s="151"/>
      <c r="DU54" s="151"/>
      <c r="DV54" s="151"/>
      <c r="DW54" s="151"/>
      <c r="DX54" s="151"/>
      <c r="DY54" s="151"/>
      <c r="DZ54" s="151"/>
      <c r="EA54" s="151"/>
      <c r="EB54" s="151"/>
      <c r="EC54" s="151"/>
      <c r="ED54" s="151"/>
      <c r="EE54" s="151"/>
      <c r="EF54" s="151"/>
      <c r="EG54" s="151"/>
      <c r="EH54" s="151"/>
      <c r="EI54" s="151"/>
      <c r="EJ54" s="151"/>
      <c r="EK54" s="151"/>
      <c r="EL54" s="151"/>
      <c r="EM54" s="151"/>
      <c r="EN54" s="151"/>
      <c r="EO54" s="151"/>
      <c r="EP54" s="151"/>
      <c r="EQ54" s="151"/>
      <c r="ER54" s="151"/>
      <c r="ES54" s="151"/>
      <c r="ET54" s="151"/>
      <c r="EU54" s="151"/>
      <c r="EV54" s="151"/>
      <c r="EW54" s="151"/>
      <c r="EX54" s="151"/>
      <c r="EY54" s="151"/>
      <c r="EZ54" s="151"/>
      <c r="FA54" s="151"/>
      <c r="FB54" s="151"/>
      <c r="FC54" s="151"/>
      <c r="FD54" s="151"/>
      <c r="FE54" s="151"/>
      <c r="FF54" s="151"/>
      <c r="FG54" s="151"/>
      <c r="FH54" s="151"/>
      <c r="FI54" s="151"/>
      <c r="FJ54" s="151"/>
      <c r="FK54" s="151"/>
      <c r="FL54" s="151"/>
      <c r="FM54" s="151"/>
      <c r="FN54" s="151"/>
      <c r="FO54" s="151"/>
      <c r="FP54" s="151"/>
      <c r="FQ54" s="151"/>
      <c r="FR54" s="151"/>
      <c r="FS54" s="151"/>
      <c r="FT54" s="151"/>
      <c r="FU54" s="151"/>
      <c r="FV54" s="151"/>
      <c r="FW54" s="151"/>
      <c r="FX54" s="151"/>
      <c r="FY54" s="151"/>
      <c r="FZ54" s="151"/>
      <c r="GA54" s="151"/>
      <c r="GB54" s="151"/>
      <c r="GC54" s="151"/>
      <c r="GD54" s="151"/>
      <c r="GE54" s="151"/>
      <c r="GF54" s="151"/>
      <c r="GG54" s="151"/>
      <c r="GH54" s="151"/>
      <c r="GI54" s="151"/>
      <c r="GJ54" s="151"/>
      <c r="GK54" s="151"/>
      <c r="GL54" s="151"/>
      <c r="GM54" s="151"/>
      <c r="GN54" s="151"/>
      <c r="GO54" s="151"/>
      <c r="GP54" s="151"/>
      <c r="GQ54" s="151"/>
      <c r="GR54" s="151"/>
      <c r="GS54" s="151"/>
      <c r="GT54" s="151"/>
      <c r="GU54" s="151"/>
      <c r="GV54" s="151"/>
      <c r="GW54" s="151"/>
      <c r="GX54" s="151"/>
      <c r="GY54" s="151"/>
      <c r="GZ54" s="151"/>
      <c r="HA54" s="151"/>
      <c r="HB54" s="151"/>
      <c r="HC54" s="151"/>
      <c r="HD54" s="151"/>
      <c r="HE54" s="151"/>
      <c r="HF54" s="151"/>
      <c r="HG54" s="151"/>
      <c r="HH54" s="151"/>
      <c r="HI54" s="151"/>
      <c r="HJ54" s="151"/>
      <c r="HK54" s="151"/>
      <c r="HL54" s="151"/>
      <c r="HM54" s="151"/>
      <c r="HN54" s="151"/>
      <c r="HO54" s="151"/>
      <c r="HP54" s="151"/>
      <c r="HQ54" s="151"/>
      <c r="HR54" s="151"/>
      <c r="HS54" s="151"/>
      <c r="HT54" s="151"/>
      <c r="HU54" s="151"/>
      <c r="HV54" s="151"/>
      <c r="HW54" s="151"/>
      <c r="HX54" s="151"/>
      <c r="HY54" s="151"/>
      <c r="HZ54" s="151"/>
      <c r="IA54" s="151"/>
      <c r="IB54" s="151"/>
      <c r="IC54" s="151"/>
      <c r="ID54" s="151"/>
      <c r="IE54" s="151"/>
      <c r="IF54" s="151"/>
      <c r="IG54" s="151"/>
      <c r="IH54" s="151"/>
      <c r="II54" s="151"/>
      <c r="IJ54" s="151"/>
      <c r="IK54" s="151"/>
      <c r="IL54" s="151"/>
      <c r="IM54" s="151"/>
      <c r="IN54" s="151"/>
      <c r="IO54" s="151"/>
      <c r="IP54" s="151"/>
      <c r="IQ54" s="151"/>
    </row>
    <row r="55" spans="1:251" s="152" customFormat="1" ht="18" customHeight="1" x14ac:dyDescent="0.25">
      <c r="A55" s="157" t="s">
        <v>235</v>
      </c>
      <c r="B55" s="765" t="s">
        <v>236</v>
      </c>
      <c r="C55" s="766"/>
      <c r="D55" s="767"/>
      <c r="E55" s="123"/>
      <c r="F55" s="132"/>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c r="DE55" s="151"/>
      <c r="DF55" s="151"/>
      <c r="DG55" s="151"/>
      <c r="DH55" s="151"/>
      <c r="DI55" s="151"/>
      <c r="DJ55" s="151"/>
      <c r="DK55" s="151"/>
      <c r="DL55" s="151"/>
      <c r="DM55" s="151"/>
      <c r="DN55" s="151"/>
      <c r="DO55" s="151"/>
      <c r="DP55" s="151"/>
      <c r="DQ55" s="151"/>
      <c r="DR55" s="151"/>
      <c r="DS55" s="151"/>
      <c r="DT55" s="151"/>
      <c r="DU55" s="151"/>
      <c r="DV55" s="151"/>
      <c r="DW55" s="151"/>
      <c r="DX55" s="151"/>
      <c r="DY55" s="151"/>
      <c r="DZ55" s="151"/>
      <c r="EA55" s="151"/>
      <c r="EB55" s="151"/>
      <c r="EC55" s="151"/>
      <c r="ED55" s="151"/>
      <c r="EE55" s="151"/>
      <c r="EF55" s="151"/>
      <c r="EG55" s="151"/>
      <c r="EH55" s="151"/>
      <c r="EI55" s="151"/>
      <c r="EJ55" s="151"/>
      <c r="EK55" s="151"/>
      <c r="EL55" s="151"/>
      <c r="EM55" s="151"/>
      <c r="EN55" s="151"/>
      <c r="EO55" s="151"/>
      <c r="EP55" s="151"/>
      <c r="EQ55" s="151"/>
      <c r="ER55" s="151"/>
      <c r="ES55" s="151"/>
      <c r="ET55" s="151"/>
      <c r="EU55" s="151"/>
      <c r="EV55" s="151"/>
      <c r="EW55" s="151"/>
      <c r="EX55" s="151"/>
      <c r="EY55" s="151"/>
      <c r="EZ55" s="151"/>
      <c r="FA55" s="151"/>
      <c r="FB55" s="151"/>
      <c r="FC55" s="151"/>
      <c r="FD55" s="151"/>
      <c r="FE55" s="151"/>
      <c r="FF55" s="151"/>
      <c r="FG55" s="151"/>
      <c r="FH55" s="151"/>
      <c r="FI55" s="151"/>
      <c r="FJ55" s="151"/>
      <c r="FK55" s="151"/>
      <c r="FL55" s="151"/>
      <c r="FM55" s="151"/>
      <c r="FN55" s="151"/>
      <c r="FO55" s="151"/>
      <c r="FP55" s="151"/>
      <c r="FQ55" s="151"/>
      <c r="FR55" s="151"/>
      <c r="FS55" s="151"/>
      <c r="FT55" s="151"/>
      <c r="FU55" s="151"/>
      <c r="FV55" s="151"/>
      <c r="FW55" s="151"/>
      <c r="FX55" s="151"/>
      <c r="FY55" s="151"/>
      <c r="FZ55" s="151"/>
      <c r="GA55" s="151"/>
      <c r="GB55" s="151"/>
      <c r="GC55" s="151"/>
      <c r="GD55" s="151"/>
      <c r="GE55" s="151"/>
      <c r="GF55" s="151"/>
      <c r="GG55" s="151"/>
      <c r="GH55" s="151"/>
      <c r="GI55" s="151"/>
      <c r="GJ55" s="151"/>
      <c r="GK55" s="151"/>
      <c r="GL55" s="151"/>
      <c r="GM55" s="151"/>
      <c r="GN55" s="151"/>
      <c r="GO55" s="151"/>
      <c r="GP55" s="151"/>
      <c r="GQ55" s="151"/>
      <c r="GR55" s="151"/>
      <c r="GS55" s="151"/>
      <c r="GT55" s="151"/>
      <c r="GU55" s="151"/>
      <c r="GV55" s="151"/>
      <c r="GW55" s="151"/>
      <c r="GX55" s="151"/>
      <c r="GY55" s="151"/>
      <c r="GZ55" s="151"/>
      <c r="HA55" s="151"/>
      <c r="HB55" s="151"/>
      <c r="HC55" s="151"/>
      <c r="HD55" s="151"/>
      <c r="HE55" s="151"/>
      <c r="HF55" s="151"/>
      <c r="HG55" s="151"/>
      <c r="HH55" s="151"/>
      <c r="HI55" s="151"/>
      <c r="HJ55" s="151"/>
      <c r="HK55" s="151"/>
      <c r="HL55" s="151"/>
      <c r="HM55" s="151"/>
      <c r="HN55" s="151"/>
      <c r="HO55" s="151"/>
      <c r="HP55" s="151"/>
      <c r="HQ55" s="151"/>
      <c r="HR55" s="151"/>
      <c r="HS55" s="151"/>
      <c r="HT55" s="151"/>
      <c r="HU55" s="151"/>
      <c r="HV55" s="151"/>
      <c r="HW55" s="151"/>
      <c r="HX55" s="151"/>
      <c r="HY55" s="151"/>
      <c r="HZ55" s="151"/>
      <c r="IA55" s="151"/>
      <c r="IB55" s="151"/>
      <c r="IC55" s="151"/>
      <c r="ID55" s="151"/>
      <c r="IE55" s="151"/>
      <c r="IF55" s="151"/>
      <c r="IG55" s="151"/>
      <c r="IH55" s="151"/>
      <c r="II55" s="151"/>
      <c r="IJ55" s="151"/>
      <c r="IK55" s="151"/>
      <c r="IL55" s="151"/>
      <c r="IM55" s="151"/>
      <c r="IN55" s="151"/>
      <c r="IO55" s="151"/>
      <c r="IP55" s="151"/>
      <c r="IQ55" s="151"/>
    </row>
    <row r="56" spans="1:251" s="152" customFormat="1" ht="23.4" x14ac:dyDescent="0.25">
      <c r="A56" s="158" t="s">
        <v>237</v>
      </c>
      <c r="B56" s="159">
        <v>200</v>
      </c>
      <c r="C56" s="160">
        <v>215</v>
      </c>
      <c r="D56" s="125">
        <f>B56*C56</f>
        <v>43000</v>
      </c>
      <c r="E56" s="161" t="s">
        <v>238</v>
      </c>
      <c r="F56" s="132"/>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c r="BI56" s="151"/>
      <c r="BJ56" s="151"/>
      <c r="BK56" s="151"/>
      <c r="BL56" s="151"/>
      <c r="BM56" s="151"/>
      <c r="BN56" s="151"/>
      <c r="BO56" s="151"/>
      <c r="BP56" s="151"/>
      <c r="BQ56" s="151"/>
      <c r="BR56" s="151"/>
      <c r="BS56" s="151"/>
      <c r="BT56" s="151"/>
      <c r="BU56" s="151"/>
      <c r="BV56" s="151"/>
      <c r="BW56" s="151"/>
      <c r="BX56" s="151"/>
      <c r="BY56" s="151"/>
      <c r="BZ56" s="151"/>
      <c r="CA56" s="151"/>
      <c r="CB56" s="151"/>
      <c r="CC56" s="151"/>
      <c r="CD56" s="151"/>
      <c r="CE56" s="151"/>
      <c r="CF56" s="151"/>
      <c r="CG56" s="151"/>
      <c r="CH56" s="151"/>
      <c r="CI56" s="151"/>
      <c r="CJ56" s="151"/>
      <c r="CK56" s="151"/>
      <c r="CL56" s="151"/>
      <c r="CM56" s="151"/>
      <c r="CN56" s="151"/>
      <c r="CO56" s="151"/>
      <c r="CP56" s="151"/>
      <c r="CQ56" s="151"/>
      <c r="CR56" s="151"/>
      <c r="CS56" s="151"/>
      <c r="CT56" s="151"/>
      <c r="CU56" s="151"/>
      <c r="CV56" s="151"/>
      <c r="CW56" s="151"/>
      <c r="CX56" s="151"/>
      <c r="CY56" s="151"/>
      <c r="CZ56" s="151"/>
      <c r="DA56" s="151"/>
      <c r="DB56" s="151"/>
      <c r="DC56" s="151"/>
      <c r="DD56" s="151"/>
      <c r="DE56" s="151"/>
      <c r="DF56" s="151"/>
      <c r="DG56" s="151"/>
      <c r="DH56" s="151"/>
      <c r="DI56" s="151"/>
      <c r="DJ56" s="151"/>
      <c r="DK56" s="151"/>
      <c r="DL56" s="151"/>
      <c r="DM56" s="151"/>
      <c r="DN56" s="151"/>
      <c r="DO56" s="151"/>
      <c r="DP56" s="151"/>
      <c r="DQ56" s="151"/>
      <c r="DR56" s="151"/>
      <c r="DS56" s="151"/>
      <c r="DT56" s="151"/>
      <c r="DU56" s="151"/>
      <c r="DV56" s="151"/>
      <c r="DW56" s="151"/>
      <c r="DX56" s="151"/>
      <c r="DY56" s="151"/>
      <c r="DZ56" s="151"/>
      <c r="EA56" s="151"/>
      <c r="EB56" s="151"/>
      <c r="EC56" s="151"/>
      <c r="ED56" s="151"/>
      <c r="EE56" s="151"/>
      <c r="EF56" s="151"/>
      <c r="EG56" s="151"/>
      <c r="EH56" s="151"/>
      <c r="EI56" s="151"/>
      <c r="EJ56" s="151"/>
      <c r="EK56" s="151"/>
      <c r="EL56" s="151"/>
      <c r="EM56" s="151"/>
      <c r="EN56" s="151"/>
      <c r="EO56" s="151"/>
      <c r="EP56" s="151"/>
      <c r="EQ56" s="151"/>
      <c r="ER56" s="151"/>
      <c r="ES56" s="151"/>
      <c r="ET56" s="151"/>
      <c r="EU56" s="151"/>
      <c r="EV56" s="151"/>
      <c r="EW56" s="151"/>
      <c r="EX56" s="151"/>
      <c r="EY56" s="151"/>
      <c r="EZ56" s="151"/>
      <c r="FA56" s="151"/>
      <c r="FB56" s="151"/>
      <c r="FC56" s="151"/>
      <c r="FD56" s="151"/>
      <c r="FE56" s="151"/>
      <c r="FF56" s="151"/>
      <c r="FG56" s="151"/>
      <c r="FH56" s="151"/>
      <c r="FI56" s="151"/>
      <c r="FJ56" s="151"/>
      <c r="FK56" s="151"/>
      <c r="FL56" s="151"/>
      <c r="FM56" s="151"/>
      <c r="FN56" s="151"/>
      <c r="FO56" s="151"/>
      <c r="FP56" s="151"/>
      <c r="FQ56" s="151"/>
      <c r="FR56" s="151"/>
      <c r="FS56" s="151"/>
      <c r="FT56" s="151"/>
      <c r="FU56" s="151"/>
      <c r="FV56" s="151"/>
      <c r="FW56" s="151"/>
      <c r="FX56" s="151"/>
      <c r="FY56" s="151"/>
      <c r="FZ56" s="151"/>
      <c r="GA56" s="151"/>
      <c r="GB56" s="151"/>
      <c r="GC56" s="151"/>
      <c r="GD56" s="151"/>
      <c r="GE56" s="151"/>
      <c r="GF56" s="151"/>
      <c r="GG56" s="151"/>
      <c r="GH56" s="151"/>
      <c r="GI56" s="151"/>
      <c r="GJ56" s="151"/>
      <c r="GK56" s="151"/>
      <c r="GL56" s="151"/>
      <c r="GM56" s="151"/>
      <c r="GN56" s="151"/>
      <c r="GO56" s="151"/>
      <c r="GP56" s="151"/>
      <c r="GQ56" s="151"/>
      <c r="GR56" s="151"/>
      <c r="GS56" s="151"/>
      <c r="GT56" s="151"/>
      <c r="GU56" s="151"/>
      <c r="GV56" s="151"/>
      <c r="GW56" s="151"/>
      <c r="GX56" s="151"/>
      <c r="GY56" s="151"/>
      <c r="GZ56" s="151"/>
      <c r="HA56" s="151"/>
      <c r="HB56" s="151"/>
      <c r="HC56" s="151"/>
      <c r="HD56" s="151"/>
      <c r="HE56" s="151"/>
      <c r="HF56" s="151"/>
      <c r="HG56" s="151"/>
      <c r="HH56" s="151"/>
      <c r="HI56" s="151"/>
      <c r="HJ56" s="151"/>
      <c r="HK56" s="151"/>
      <c r="HL56" s="151"/>
      <c r="HM56" s="151"/>
      <c r="HN56" s="151"/>
      <c r="HO56" s="151"/>
      <c r="HP56" s="151"/>
      <c r="HQ56" s="151"/>
      <c r="HR56" s="151"/>
      <c r="HS56" s="151"/>
      <c r="HT56" s="151"/>
      <c r="HU56" s="151"/>
      <c r="HV56" s="151"/>
      <c r="HW56" s="151"/>
      <c r="HX56" s="151"/>
      <c r="HY56" s="151"/>
      <c r="HZ56" s="151"/>
      <c r="IA56" s="151"/>
      <c r="IB56" s="151"/>
      <c r="IC56" s="151"/>
      <c r="ID56" s="151"/>
      <c r="IE56" s="151"/>
      <c r="IF56" s="151"/>
      <c r="IG56" s="151"/>
      <c r="IH56" s="151"/>
      <c r="II56" s="151"/>
      <c r="IJ56" s="151"/>
      <c r="IK56" s="151"/>
      <c r="IL56" s="151"/>
      <c r="IM56" s="151"/>
      <c r="IN56" s="151"/>
      <c r="IO56" s="151"/>
      <c r="IP56" s="151"/>
      <c r="IQ56" s="151"/>
    </row>
    <row r="57" spans="1:251" s="152" customFormat="1" x14ac:dyDescent="0.25">
      <c r="A57" s="158" t="s">
        <v>90</v>
      </c>
      <c r="B57" s="159">
        <v>1</v>
      </c>
      <c r="C57" s="160">
        <v>3530</v>
      </c>
      <c r="D57" s="125">
        <f>B57*C57</f>
        <v>3530</v>
      </c>
      <c r="E57" s="161"/>
      <c r="F57" s="132"/>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51"/>
      <c r="BY57" s="151"/>
      <c r="BZ57" s="151"/>
      <c r="CA57" s="151"/>
      <c r="CB57" s="151"/>
      <c r="CC57" s="151"/>
      <c r="CD57" s="151"/>
      <c r="CE57" s="151"/>
      <c r="CF57" s="151"/>
      <c r="CG57" s="151"/>
      <c r="CH57" s="151"/>
      <c r="CI57" s="151"/>
      <c r="CJ57" s="151"/>
      <c r="CK57" s="151"/>
      <c r="CL57" s="151"/>
      <c r="CM57" s="151"/>
      <c r="CN57" s="151"/>
      <c r="CO57" s="151"/>
      <c r="CP57" s="151"/>
      <c r="CQ57" s="151"/>
      <c r="CR57" s="151"/>
      <c r="CS57" s="151"/>
      <c r="CT57" s="151"/>
      <c r="CU57" s="151"/>
      <c r="CV57" s="151"/>
      <c r="CW57" s="151"/>
      <c r="CX57" s="151"/>
      <c r="CY57" s="151"/>
      <c r="CZ57" s="151"/>
      <c r="DA57" s="151"/>
      <c r="DB57" s="151"/>
      <c r="DC57" s="151"/>
      <c r="DD57" s="151"/>
      <c r="DE57" s="151"/>
      <c r="DF57" s="151"/>
      <c r="DG57" s="151"/>
      <c r="DH57" s="151"/>
      <c r="DI57" s="151"/>
      <c r="DJ57" s="151"/>
      <c r="DK57" s="151"/>
      <c r="DL57" s="151"/>
      <c r="DM57" s="151"/>
      <c r="DN57" s="151"/>
      <c r="DO57" s="151"/>
      <c r="DP57" s="151"/>
      <c r="DQ57" s="151"/>
      <c r="DR57" s="151"/>
      <c r="DS57" s="151"/>
      <c r="DT57" s="151"/>
      <c r="DU57" s="151"/>
      <c r="DV57" s="151"/>
      <c r="DW57" s="151"/>
      <c r="DX57" s="151"/>
      <c r="DY57" s="151"/>
      <c r="DZ57" s="151"/>
      <c r="EA57" s="151"/>
      <c r="EB57" s="151"/>
      <c r="EC57" s="151"/>
      <c r="ED57" s="151"/>
      <c r="EE57" s="151"/>
      <c r="EF57" s="151"/>
      <c r="EG57" s="151"/>
      <c r="EH57" s="151"/>
      <c r="EI57" s="151"/>
      <c r="EJ57" s="151"/>
      <c r="EK57" s="151"/>
      <c r="EL57" s="151"/>
      <c r="EM57" s="151"/>
      <c r="EN57" s="151"/>
      <c r="EO57" s="151"/>
      <c r="EP57" s="151"/>
      <c r="EQ57" s="151"/>
      <c r="ER57" s="151"/>
      <c r="ES57" s="151"/>
      <c r="ET57" s="151"/>
      <c r="EU57" s="151"/>
      <c r="EV57" s="151"/>
      <c r="EW57" s="151"/>
      <c r="EX57" s="151"/>
      <c r="EY57" s="151"/>
      <c r="EZ57" s="151"/>
      <c r="FA57" s="151"/>
      <c r="FB57" s="151"/>
      <c r="FC57" s="151"/>
      <c r="FD57" s="151"/>
      <c r="FE57" s="151"/>
      <c r="FF57" s="151"/>
      <c r="FG57" s="151"/>
      <c r="FH57" s="151"/>
      <c r="FI57" s="151"/>
      <c r="FJ57" s="151"/>
      <c r="FK57" s="151"/>
      <c r="FL57" s="151"/>
      <c r="FM57" s="151"/>
      <c r="FN57" s="151"/>
      <c r="FO57" s="151"/>
      <c r="FP57" s="151"/>
      <c r="FQ57" s="151"/>
      <c r="FR57" s="151"/>
      <c r="FS57" s="151"/>
      <c r="FT57" s="151"/>
      <c r="FU57" s="151"/>
      <c r="FV57" s="151"/>
      <c r="FW57" s="151"/>
      <c r="FX57" s="151"/>
      <c r="FY57" s="151"/>
      <c r="FZ57" s="151"/>
      <c r="GA57" s="151"/>
      <c r="GB57" s="151"/>
      <c r="GC57" s="151"/>
      <c r="GD57" s="151"/>
      <c r="GE57" s="151"/>
      <c r="GF57" s="151"/>
      <c r="GG57" s="151"/>
      <c r="GH57" s="151"/>
      <c r="GI57" s="151"/>
      <c r="GJ57" s="151"/>
      <c r="GK57" s="151"/>
      <c r="GL57" s="151"/>
      <c r="GM57" s="151"/>
      <c r="GN57" s="151"/>
      <c r="GO57" s="151"/>
      <c r="GP57" s="151"/>
      <c r="GQ57" s="151"/>
      <c r="GR57" s="151"/>
      <c r="GS57" s="151"/>
      <c r="GT57" s="151"/>
      <c r="GU57" s="151"/>
      <c r="GV57" s="151"/>
      <c r="GW57" s="151"/>
      <c r="GX57" s="151"/>
      <c r="GY57" s="151"/>
      <c r="GZ57" s="151"/>
      <c r="HA57" s="151"/>
      <c r="HB57" s="151"/>
      <c r="HC57" s="151"/>
      <c r="HD57" s="151"/>
      <c r="HE57" s="151"/>
      <c r="HF57" s="151"/>
      <c r="HG57" s="151"/>
      <c r="HH57" s="151"/>
      <c r="HI57" s="151"/>
      <c r="HJ57" s="151"/>
      <c r="HK57" s="151"/>
      <c r="HL57" s="151"/>
      <c r="HM57" s="151"/>
      <c r="HN57" s="151"/>
      <c r="HO57" s="151"/>
      <c r="HP57" s="151"/>
      <c r="HQ57" s="151"/>
      <c r="HR57" s="151"/>
      <c r="HS57" s="151"/>
      <c r="HT57" s="151"/>
      <c r="HU57" s="151"/>
      <c r="HV57" s="151"/>
      <c r="HW57" s="151"/>
      <c r="HX57" s="151"/>
      <c r="HY57" s="151"/>
      <c r="HZ57" s="151"/>
      <c r="IA57" s="151"/>
      <c r="IB57" s="151"/>
      <c r="IC57" s="151"/>
      <c r="ID57" s="151"/>
      <c r="IE57" s="151"/>
      <c r="IF57" s="151"/>
      <c r="IG57" s="151"/>
      <c r="IH57" s="151"/>
      <c r="II57" s="151"/>
      <c r="IJ57" s="151"/>
      <c r="IK57" s="151"/>
      <c r="IL57" s="151"/>
      <c r="IM57" s="151"/>
      <c r="IN57" s="151"/>
      <c r="IO57" s="151"/>
      <c r="IP57" s="151"/>
      <c r="IQ57" s="151"/>
    </row>
    <row r="58" spans="1:251" s="152" customFormat="1" x14ac:dyDescent="0.25">
      <c r="A58" s="162" t="s">
        <v>239</v>
      </c>
      <c r="B58" s="159"/>
      <c r="C58" s="160"/>
      <c r="D58" s="125"/>
      <c r="E58" s="161"/>
      <c r="F58" s="132"/>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151"/>
      <c r="DR58" s="151"/>
      <c r="DS58" s="151"/>
      <c r="DT58" s="151"/>
      <c r="DU58" s="151"/>
      <c r="DV58" s="151"/>
      <c r="DW58" s="151"/>
      <c r="DX58" s="151"/>
      <c r="DY58" s="151"/>
      <c r="DZ58" s="151"/>
      <c r="EA58" s="151"/>
      <c r="EB58" s="151"/>
      <c r="EC58" s="151"/>
      <c r="ED58" s="151"/>
      <c r="EE58" s="151"/>
      <c r="EF58" s="151"/>
      <c r="EG58" s="151"/>
      <c r="EH58" s="151"/>
      <c r="EI58" s="151"/>
      <c r="EJ58" s="151"/>
      <c r="EK58" s="151"/>
      <c r="EL58" s="151"/>
      <c r="EM58" s="151"/>
      <c r="EN58" s="151"/>
      <c r="EO58" s="151"/>
      <c r="EP58" s="151"/>
      <c r="EQ58" s="151"/>
      <c r="ER58" s="151"/>
      <c r="ES58" s="151"/>
      <c r="ET58" s="151"/>
      <c r="EU58" s="151"/>
      <c r="EV58" s="151"/>
      <c r="EW58" s="151"/>
      <c r="EX58" s="151"/>
      <c r="EY58" s="151"/>
      <c r="EZ58" s="151"/>
      <c r="FA58" s="151"/>
      <c r="FB58" s="151"/>
      <c r="FC58" s="151"/>
      <c r="FD58" s="151"/>
      <c r="FE58" s="151"/>
      <c r="FF58" s="151"/>
      <c r="FG58" s="151"/>
      <c r="FH58" s="151"/>
      <c r="FI58" s="151"/>
      <c r="FJ58" s="151"/>
      <c r="FK58" s="151"/>
      <c r="FL58" s="151"/>
      <c r="FM58" s="151"/>
      <c r="FN58" s="151"/>
      <c r="FO58" s="151"/>
      <c r="FP58" s="151"/>
      <c r="FQ58" s="151"/>
      <c r="FR58" s="151"/>
      <c r="FS58" s="151"/>
      <c r="FT58" s="151"/>
      <c r="FU58" s="151"/>
      <c r="FV58" s="151"/>
      <c r="FW58" s="151"/>
      <c r="FX58" s="151"/>
      <c r="FY58" s="151"/>
      <c r="FZ58" s="151"/>
      <c r="GA58" s="151"/>
      <c r="GB58" s="151"/>
      <c r="GC58" s="151"/>
      <c r="GD58" s="151"/>
      <c r="GE58" s="151"/>
      <c r="GF58" s="151"/>
      <c r="GG58" s="151"/>
      <c r="GH58" s="151"/>
      <c r="GI58" s="151"/>
      <c r="GJ58" s="151"/>
      <c r="GK58" s="151"/>
      <c r="GL58" s="151"/>
      <c r="GM58" s="151"/>
      <c r="GN58" s="151"/>
      <c r="GO58" s="151"/>
      <c r="GP58" s="151"/>
      <c r="GQ58" s="151"/>
      <c r="GR58" s="151"/>
      <c r="GS58" s="151"/>
      <c r="GT58" s="151"/>
      <c r="GU58" s="151"/>
      <c r="GV58" s="151"/>
      <c r="GW58" s="151"/>
      <c r="GX58" s="151"/>
      <c r="GY58" s="151"/>
      <c r="GZ58" s="151"/>
      <c r="HA58" s="151"/>
      <c r="HB58" s="151"/>
      <c r="HC58" s="151"/>
      <c r="HD58" s="151"/>
      <c r="HE58" s="151"/>
      <c r="HF58" s="151"/>
      <c r="HG58" s="151"/>
      <c r="HH58" s="151"/>
      <c r="HI58" s="151"/>
      <c r="HJ58" s="151"/>
      <c r="HK58" s="151"/>
      <c r="HL58" s="151"/>
      <c r="HM58" s="151"/>
      <c r="HN58" s="151"/>
      <c r="HO58" s="151"/>
      <c r="HP58" s="151"/>
      <c r="HQ58" s="151"/>
      <c r="HR58" s="151"/>
      <c r="HS58" s="151"/>
      <c r="HT58" s="151"/>
      <c r="HU58" s="151"/>
      <c r="HV58" s="151"/>
      <c r="HW58" s="151"/>
      <c r="HX58" s="151"/>
      <c r="HY58" s="151"/>
      <c r="HZ58" s="151"/>
      <c r="IA58" s="151"/>
      <c r="IB58" s="151"/>
      <c r="IC58" s="151"/>
      <c r="ID58" s="151"/>
      <c r="IE58" s="151"/>
      <c r="IF58" s="151"/>
      <c r="IG58" s="151"/>
      <c r="IH58" s="151"/>
      <c r="II58" s="151"/>
      <c r="IJ58" s="151"/>
      <c r="IK58" s="151"/>
      <c r="IL58" s="151"/>
      <c r="IM58" s="151"/>
      <c r="IN58" s="151"/>
      <c r="IO58" s="151"/>
      <c r="IP58" s="151"/>
      <c r="IQ58" s="151"/>
    </row>
    <row r="59" spans="1:251" s="152" customFormat="1" x14ac:dyDescent="0.25">
      <c r="A59" s="163" t="s">
        <v>240</v>
      </c>
      <c r="B59" s="159">
        <v>200</v>
      </c>
      <c r="C59" s="160">
        <v>235</v>
      </c>
      <c r="D59" s="125">
        <f>B59*C59</f>
        <v>47000</v>
      </c>
      <c r="E59" s="161" t="s">
        <v>241</v>
      </c>
      <c r="F59" s="132"/>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51"/>
      <c r="DM59" s="151"/>
      <c r="DN59" s="151"/>
      <c r="DO59" s="151"/>
      <c r="DP59" s="151"/>
      <c r="DQ59" s="151"/>
      <c r="DR59" s="151"/>
      <c r="DS59" s="151"/>
      <c r="DT59" s="151"/>
      <c r="DU59" s="151"/>
      <c r="DV59" s="151"/>
      <c r="DW59" s="151"/>
      <c r="DX59" s="151"/>
      <c r="DY59" s="151"/>
      <c r="DZ59" s="151"/>
      <c r="EA59" s="151"/>
      <c r="EB59" s="151"/>
      <c r="EC59" s="151"/>
      <c r="ED59" s="151"/>
      <c r="EE59" s="151"/>
      <c r="EF59" s="151"/>
      <c r="EG59" s="151"/>
      <c r="EH59" s="151"/>
      <c r="EI59" s="151"/>
      <c r="EJ59" s="151"/>
      <c r="EK59" s="151"/>
      <c r="EL59" s="151"/>
      <c r="EM59" s="151"/>
      <c r="EN59" s="151"/>
      <c r="EO59" s="151"/>
      <c r="EP59" s="151"/>
      <c r="EQ59" s="151"/>
      <c r="ER59" s="151"/>
      <c r="ES59" s="151"/>
      <c r="ET59" s="151"/>
      <c r="EU59" s="151"/>
      <c r="EV59" s="151"/>
      <c r="EW59" s="151"/>
      <c r="EX59" s="151"/>
      <c r="EY59" s="151"/>
      <c r="EZ59" s="151"/>
      <c r="FA59" s="151"/>
      <c r="FB59" s="151"/>
      <c r="FC59" s="151"/>
      <c r="FD59" s="151"/>
      <c r="FE59" s="151"/>
      <c r="FF59" s="151"/>
      <c r="FG59" s="151"/>
      <c r="FH59" s="151"/>
      <c r="FI59" s="151"/>
      <c r="FJ59" s="151"/>
      <c r="FK59" s="151"/>
      <c r="FL59" s="151"/>
      <c r="FM59" s="151"/>
      <c r="FN59" s="151"/>
      <c r="FO59" s="151"/>
      <c r="FP59" s="151"/>
      <c r="FQ59" s="151"/>
      <c r="FR59" s="151"/>
      <c r="FS59" s="151"/>
      <c r="FT59" s="151"/>
      <c r="FU59" s="151"/>
      <c r="FV59" s="151"/>
      <c r="FW59" s="151"/>
      <c r="FX59" s="151"/>
      <c r="FY59" s="151"/>
      <c r="FZ59" s="151"/>
      <c r="GA59" s="151"/>
      <c r="GB59" s="151"/>
      <c r="GC59" s="151"/>
      <c r="GD59" s="151"/>
      <c r="GE59" s="151"/>
      <c r="GF59" s="151"/>
      <c r="GG59" s="151"/>
      <c r="GH59" s="151"/>
      <c r="GI59" s="151"/>
      <c r="GJ59" s="151"/>
      <c r="GK59" s="151"/>
      <c r="GL59" s="151"/>
      <c r="GM59" s="151"/>
      <c r="GN59" s="151"/>
      <c r="GO59" s="151"/>
      <c r="GP59" s="151"/>
      <c r="GQ59" s="151"/>
      <c r="GR59" s="151"/>
      <c r="GS59" s="151"/>
      <c r="GT59" s="151"/>
      <c r="GU59" s="151"/>
      <c r="GV59" s="151"/>
      <c r="GW59" s="151"/>
      <c r="GX59" s="151"/>
      <c r="GY59" s="151"/>
      <c r="GZ59" s="151"/>
      <c r="HA59" s="151"/>
      <c r="HB59" s="151"/>
      <c r="HC59" s="151"/>
      <c r="HD59" s="151"/>
      <c r="HE59" s="151"/>
      <c r="HF59" s="151"/>
      <c r="HG59" s="151"/>
      <c r="HH59" s="151"/>
      <c r="HI59" s="151"/>
      <c r="HJ59" s="151"/>
      <c r="HK59" s="151"/>
      <c r="HL59" s="151"/>
      <c r="HM59" s="151"/>
      <c r="HN59" s="151"/>
      <c r="HO59" s="151"/>
      <c r="HP59" s="151"/>
      <c r="HQ59" s="151"/>
      <c r="HR59" s="151"/>
      <c r="HS59" s="151"/>
      <c r="HT59" s="151"/>
      <c r="HU59" s="151"/>
      <c r="HV59" s="151"/>
      <c r="HW59" s="151"/>
      <c r="HX59" s="151"/>
      <c r="HY59" s="151"/>
      <c r="HZ59" s="151"/>
      <c r="IA59" s="151"/>
      <c r="IB59" s="151"/>
      <c r="IC59" s="151"/>
      <c r="ID59" s="151"/>
      <c r="IE59" s="151"/>
      <c r="IF59" s="151"/>
      <c r="IG59" s="151"/>
      <c r="IH59" s="151"/>
      <c r="II59" s="151"/>
      <c r="IJ59" s="151"/>
      <c r="IK59" s="151"/>
      <c r="IL59" s="151"/>
      <c r="IM59" s="151"/>
      <c r="IN59" s="151"/>
      <c r="IO59" s="151"/>
      <c r="IP59" s="151"/>
      <c r="IQ59" s="151"/>
    </row>
    <row r="60" spans="1:251" s="152" customFormat="1" x14ac:dyDescent="0.25">
      <c r="A60" s="164" t="s">
        <v>141</v>
      </c>
      <c r="B60" s="165">
        <v>1</v>
      </c>
      <c r="C60" s="166">
        <v>1765</v>
      </c>
      <c r="D60" s="125">
        <f>B60*C60</f>
        <v>1765</v>
      </c>
      <c r="E60" s="167"/>
      <c r="F60" s="132"/>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51"/>
      <c r="DM60" s="151"/>
      <c r="DN60" s="151"/>
      <c r="DO60" s="151"/>
      <c r="DP60" s="151"/>
      <c r="DQ60" s="151"/>
      <c r="DR60" s="151"/>
      <c r="DS60" s="151"/>
      <c r="DT60" s="151"/>
      <c r="DU60" s="151"/>
      <c r="DV60" s="151"/>
      <c r="DW60" s="151"/>
      <c r="DX60" s="151"/>
      <c r="DY60" s="151"/>
      <c r="DZ60" s="151"/>
      <c r="EA60" s="151"/>
      <c r="EB60" s="151"/>
      <c r="EC60" s="151"/>
      <c r="ED60" s="151"/>
      <c r="EE60" s="151"/>
      <c r="EF60" s="151"/>
      <c r="EG60" s="151"/>
      <c r="EH60" s="151"/>
      <c r="EI60" s="151"/>
      <c r="EJ60" s="151"/>
      <c r="EK60" s="151"/>
      <c r="EL60" s="151"/>
      <c r="EM60" s="151"/>
      <c r="EN60" s="151"/>
      <c r="EO60" s="151"/>
      <c r="EP60" s="151"/>
      <c r="EQ60" s="151"/>
      <c r="ER60" s="151"/>
      <c r="ES60" s="151"/>
      <c r="ET60" s="151"/>
      <c r="EU60" s="151"/>
      <c r="EV60" s="151"/>
      <c r="EW60" s="151"/>
      <c r="EX60" s="151"/>
      <c r="EY60" s="151"/>
      <c r="EZ60" s="151"/>
      <c r="FA60" s="151"/>
      <c r="FB60" s="151"/>
      <c r="FC60" s="151"/>
      <c r="FD60" s="151"/>
      <c r="FE60" s="151"/>
      <c r="FF60" s="151"/>
      <c r="FG60" s="151"/>
      <c r="FH60" s="151"/>
      <c r="FI60" s="151"/>
      <c r="FJ60" s="151"/>
      <c r="FK60" s="151"/>
      <c r="FL60" s="151"/>
      <c r="FM60" s="151"/>
      <c r="FN60" s="151"/>
      <c r="FO60" s="151"/>
      <c r="FP60" s="151"/>
      <c r="FQ60" s="151"/>
      <c r="FR60" s="151"/>
      <c r="FS60" s="151"/>
      <c r="FT60" s="151"/>
      <c r="FU60" s="151"/>
      <c r="FV60" s="151"/>
      <c r="FW60" s="151"/>
      <c r="FX60" s="151"/>
      <c r="FY60" s="151"/>
      <c r="FZ60" s="151"/>
      <c r="GA60" s="151"/>
      <c r="GB60" s="151"/>
      <c r="GC60" s="151"/>
      <c r="GD60" s="151"/>
      <c r="GE60" s="151"/>
      <c r="GF60" s="151"/>
      <c r="GG60" s="151"/>
      <c r="GH60" s="151"/>
      <c r="GI60" s="151"/>
      <c r="GJ60" s="151"/>
      <c r="GK60" s="151"/>
      <c r="GL60" s="151"/>
      <c r="GM60" s="151"/>
      <c r="GN60" s="151"/>
      <c r="GO60" s="151"/>
      <c r="GP60" s="151"/>
      <c r="GQ60" s="151"/>
      <c r="GR60" s="151"/>
      <c r="GS60" s="151"/>
      <c r="GT60" s="151"/>
      <c r="GU60" s="151"/>
      <c r="GV60" s="151"/>
      <c r="GW60" s="151"/>
      <c r="GX60" s="151"/>
      <c r="GY60" s="151"/>
      <c r="GZ60" s="151"/>
      <c r="HA60" s="151"/>
      <c r="HB60" s="151"/>
      <c r="HC60" s="151"/>
      <c r="HD60" s="151"/>
      <c r="HE60" s="151"/>
      <c r="HF60" s="151"/>
      <c r="HG60" s="151"/>
      <c r="HH60" s="151"/>
      <c r="HI60" s="151"/>
      <c r="HJ60" s="151"/>
      <c r="HK60" s="151"/>
      <c r="HL60" s="151"/>
      <c r="HM60" s="151"/>
      <c r="HN60" s="151"/>
      <c r="HO60" s="151"/>
      <c r="HP60" s="151"/>
      <c r="HQ60" s="151"/>
      <c r="HR60" s="151"/>
      <c r="HS60" s="151"/>
      <c r="HT60" s="151"/>
      <c r="HU60" s="151"/>
      <c r="HV60" s="151"/>
      <c r="HW60" s="151"/>
      <c r="HX60" s="151"/>
      <c r="HY60" s="151"/>
      <c r="HZ60" s="151"/>
      <c r="IA60" s="151"/>
      <c r="IB60" s="151"/>
      <c r="IC60" s="151"/>
      <c r="ID60" s="151"/>
      <c r="IE60" s="151"/>
      <c r="IF60" s="151"/>
      <c r="IG60" s="151"/>
      <c r="IH60" s="151"/>
      <c r="II60" s="151"/>
      <c r="IJ60" s="151"/>
      <c r="IK60" s="151"/>
      <c r="IL60" s="151"/>
      <c r="IM60" s="151"/>
      <c r="IN60" s="151"/>
      <c r="IO60" s="151"/>
      <c r="IP60" s="151"/>
      <c r="IQ60" s="151"/>
    </row>
    <row r="61" spans="1:251" s="152" customFormat="1" x14ac:dyDescent="0.25">
      <c r="A61" s="164" t="s">
        <v>90</v>
      </c>
      <c r="B61" s="159">
        <v>1</v>
      </c>
      <c r="C61" s="160">
        <v>2000</v>
      </c>
      <c r="D61" s="125">
        <f>B61*C61</f>
        <v>2000</v>
      </c>
      <c r="E61" s="161"/>
      <c r="F61" s="132"/>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151"/>
      <c r="CR61" s="151"/>
      <c r="CS61" s="151"/>
      <c r="CT61" s="151"/>
      <c r="CU61" s="151"/>
      <c r="CV61" s="151"/>
      <c r="CW61" s="151"/>
      <c r="CX61" s="151"/>
      <c r="CY61" s="151"/>
      <c r="CZ61" s="151"/>
      <c r="DA61" s="151"/>
      <c r="DB61" s="151"/>
      <c r="DC61" s="151"/>
      <c r="DD61" s="151"/>
      <c r="DE61" s="151"/>
      <c r="DF61" s="151"/>
      <c r="DG61" s="151"/>
      <c r="DH61" s="151"/>
      <c r="DI61" s="151"/>
      <c r="DJ61" s="151"/>
      <c r="DK61" s="151"/>
      <c r="DL61" s="151"/>
      <c r="DM61" s="151"/>
      <c r="DN61" s="151"/>
      <c r="DO61" s="151"/>
      <c r="DP61" s="151"/>
      <c r="DQ61" s="151"/>
      <c r="DR61" s="151"/>
      <c r="DS61" s="151"/>
      <c r="DT61" s="151"/>
      <c r="DU61" s="151"/>
      <c r="DV61" s="151"/>
      <c r="DW61" s="151"/>
      <c r="DX61" s="151"/>
      <c r="DY61" s="151"/>
      <c r="DZ61" s="151"/>
      <c r="EA61" s="151"/>
      <c r="EB61" s="151"/>
      <c r="EC61" s="151"/>
      <c r="ED61" s="151"/>
      <c r="EE61" s="151"/>
      <c r="EF61" s="151"/>
      <c r="EG61" s="151"/>
      <c r="EH61" s="151"/>
      <c r="EI61" s="151"/>
      <c r="EJ61" s="151"/>
      <c r="EK61" s="151"/>
      <c r="EL61" s="151"/>
      <c r="EM61" s="151"/>
      <c r="EN61" s="151"/>
      <c r="EO61" s="151"/>
      <c r="EP61" s="151"/>
      <c r="EQ61" s="151"/>
      <c r="ER61" s="151"/>
      <c r="ES61" s="151"/>
      <c r="ET61" s="151"/>
      <c r="EU61" s="151"/>
      <c r="EV61" s="151"/>
      <c r="EW61" s="151"/>
      <c r="EX61" s="151"/>
      <c r="EY61" s="151"/>
      <c r="EZ61" s="151"/>
      <c r="FA61" s="151"/>
      <c r="FB61" s="151"/>
      <c r="FC61" s="151"/>
      <c r="FD61" s="151"/>
      <c r="FE61" s="151"/>
      <c r="FF61" s="151"/>
      <c r="FG61" s="151"/>
      <c r="FH61" s="151"/>
      <c r="FI61" s="151"/>
      <c r="FJ61" s="151"/>
      <c r="FK61" s="151"/>
      <c r="FL61" s="151"/>
      <c r="FM61" s="151"/>
      <c r="FN61" s="151"/>
      <c r="FO61" s="151"/>
      <c r="FP61" s="151"/>
      <c r="FQ61" s="151"/>
      <c r="FR61" s="151"/>
      <c r="FS61" s="151"/>
      <c r="FT61" s="151"/>
      <c r="FU61" s="151"/>
      <c r="FV61" s="151"/>
      <c r="FW61" s="151"/>
      <c r="FX61" s="151"/>
      <c r="FY61" s="151"/>
      <c r="FZ61" s="151"/>
      <c r="GA61" s="151"/>
      <c r="GB61" s="151"/>
      <c r="GC61" s="151"/>
      <c r="GD61" s="151"/>
      <c r="GE61" s="151"/>
      <c r="GF61" s="151"/>
      <c r="GG61" s="151"/>
      <c r="GH61" s="151"/>
      <c r="GI61" s="151"/>
      <c r="GJ61" s="151"/>
      <c r="GK61" s="151"/>
      <c r="GL61" s="151"/>
      <c r="GM61" s="151"/>
      <c r="GN61" s="151"/>
      <c r="GO61" s="151"/>
      <c r="GP61" s="151"/>
      <c r="GQ61" s="151"/>
      <c r="GR61" s="151"/>
      <c r="GS61" s="151"/>
      <c r="GT61" s="151"/>
      <c r="GU61" s="151"/>
      <c r="GV61" s="151"/>
      <c r="GW61" s="151"/>
      <c r="GX61" s="151"/>
      <c r="GY61" s="151"/>
      <c r="GZ61" s="151"/>
      <c r="HA61" s="151"/>
      <c r="HB61" s="151"/>
      <c r="HC61" s="151"/>
      <c r="HD61" s="151"/>
      <c r="HE61" s="151"/>
      <c r="HF61" s="151"/>
      <c r="HG61" s="151"/>
      <c r="HH61" s="151"/>
      <c r="HI61" s="151"/>
      <c r="HJ61" s="151"/>
      <c r="HK61" s="151"/>
      <c r="HL61" s="151"/>
      <c r="HM61" s="151"/>
      <c r="HN61" s="151"/>
      <c r="HO61" s="151"/>
      <c r="HP61" s="151"/>
      <c r="HQ61" s="151"/>
      <c r="HR61" s="151"/>
      <c r="HS61" s="151"/>
      <c r="HT61" s="151"/>
      <c r="HU61" s="151"/>
      <c r="HV61" s="151"/>
      <c r="HW61" s="151"/>
      <c r="HX61" s="151"/>
      <c r="HY61" s="151"/>
      <c r="HZ61" s="151"/>
      <c r="IA61" s="151"/>
      <c r="IB61" s="151"/>
      <c r="IC61" s="151"/>
      <c r="ID61" s="151"/>
      <c r="IE61" s="151"/>
      <c r="IF61" s="151"/>
      <c r="IG61" s="151"/>
      <c r="IH61" s="151"/>
      <c r="II61" s="151"/>
      <c r="IJ61" s="151"/>
      <c r="IK61" s="151"/>
      <c r="IL61" s="151"/>
      <c r="IM61" s="151"/>
      <c r="IN61" s="151"/>
      <c r="IO61" s="151"/>
      <c r="IP61" s="151"/>
      <c r="IQ61" s="151"/>
    </row>
    <row r="62" spans="1:251" s="152" customFormat="1" x14ac:dyDescent="0.25">
      <c r="A62" s="164" t="s">
        <v>242</v>
      </c>
      <c r="B62" s="159">
        <v>16</v>
      </c>
      <c r="C62" s="160">
        <v>35</v>
      </c>
      <c r="D62" s="125">
        <f>B62*C62</f>
        <v>560</v>
      </c>
      <c r="E62" s="161" t="s">
        <v>243</v>
      </c>
      <c r="F62" s="132"/>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1"/>
      <c r="DF62" s="151"/>
      <c r="DG62" s="151"/>
      <c r="DH62" s="151"/>
      <c r="DI62" s="151"/>
      <c r="DJ62" s="151"/>
      <c r="DK62" s="151"/>
      <c r="DL62" s="151"/>
      <c r="DM62" s="151"/>
      <c r="DN62" s="151"/>
      <c r="DO62" s="151"/>
      <c r="DP62" s="151"/>
      <c r="DQ62" s="151"/>
      <c r="DR62" s="151"/>
      <c r="DS62" s="151"/>
      <c r="DT62" s="151"/>
      <c r="DU62" s="151"/>
      <c r="DV62" s="151"/>
      <c r="DW62" s="151"/>
      <c r="DX62" s="151"/>
      <c r="DY62" s="151"/>
      <c r="DZ62" s="151"/>
      <c r="EA62" s="151"/>
      <c r="EB62" s="151"/>
      <c r="EC62" s="151"/>
      <c r="ED62" s="151"/>
      <c r="EE62" s="151"/>
      <c r="EF62" s="151"/>
      <c r="EG62" s="151"/>
      <c r="EH62" s="151"/>
      <c r="EI62" s="151"/>
      <c r="EJ62" s="151"/>
      <c r="EK62" s="151"/>
      <c r="EL62" s="151"/>
      <c r="EM62" s="151"/>
      <c r="EN62" s="151"/>
      <c r="EO62" s="151"/>
      <c r="EP62" s="151"/>
      <c r="EQ62" s="151"/>
      <c r="ER62" s="151"/>
      <c r="ES62" s="151"/>
      <c r="ET62" s="151"/>
      <c r="EU62" s="151"/>
      <c r="EV62" s="151"/>
      <c r="EW62" s="151"/>
      <c r="EX62" s="151"/>
      <c r="EY62" s="151"/>
      <c r="EZ62" s="151"/>
      <c r="FA62" s="151"/>
      <c r="FB62" s="151"/>
      <c r="FC62" s="151"/>
      <c r="FD62" s="151"/>
      <c r="FE62" s="151"/>
      <c r="FF62" s="151"/>
      <c r="FG62" s="151"/>
      <c r="FH62" s="151"/>
      <c r="FI62" s="151"/>
      <c r="FJ62" s="151"/>
      <c r="FK62" s="151"/>
      <c r="FL62" s="151"/>
      <c r="FM62" s="151"/>
      <c r="FN62" s="151"/>
      <c r="FO62" s="151"/>
      <c r="FP62" s="151"/>
      <c r="FQ62" s="151"/>
      <c r="FR62" s="151"/>
      <c r="FS62" s="151"/>
      <c r="FT62" s="151"/>
      <c r="FU62" s="151"/>
      <c r="FV62" s="151"/>
      <c r="FW62" s="151"/>
      <c r="FX62" s="151"/>
      <c r="FY62" s="151"/>
      <c r="FZ62" s="151"/>
      <c r="GA62" s="151"/>
      <c r="GB62" s="151"/>
      <c r="GC62" s="151"/>
      <c r="GD62" s="151"/>
      <c r="GE62" s="151"/>
      <c r="GF62" s="151"/>
      <c r="GG62" s="151"/>
      <c r="GH62" s="151"/>
      <c r="GI62" s="151"/>
      <c r="GJ62" s="151"/>
      <c r="GK62" s="151"/>
      <c r="GL62" s="151"/>
      <c r="GM62" s="151"/>
      <c r="GN62" s="151"/>
      <c r="GO62" s="151"/>
      <c r="GP62" s="151"/>
      <c r="GQ62" s="151"/>
      <c r="GR62" s="151"/>
      <c r="GS62" s="151"/>
      <c r="GT62" s="151"/>
      <c r="GU62" s="151"/>
      <c r="GV62" s="151"/>
      <c r="GW62" s="151"/>
      <c r="GX62" s="151"/>
      <c r="GY62" s="151"/>
      <c r="GZ62" s="151"/>
      <c r="HA62" s="151"/>
      <c r="HB62" s="151"/>
      <c r="HC62" s="151"/>
      <c r="HD62" s="151"/>
      <c r="HE62" s="151"/>
      <c r="HF62" s="151"/>
      <c r="HG62" s="151"/>
      <c r="HH62" s="151"/>
      <c r="HI62" s="151"/>
      <c r="HJ62" s="151"/>
      <c r="HK62" s="151"/>
      <c r="HL62" s="151"/>
      <c r="HM62" s="151"/>
      <c r="HN62" s="151"/>
      <c r="HO62" s="151"/>
      <c r="HP62" s="151"/>
      <c r="HQ62" s="151"/>
      <c r="HR62" s="151"/>
      <c r="HS62" s="151"/>
      <c r="HT62" s="151"/>
      <c r="HU62" s="151"/>
      <c r="HV62" s="151"/>
      <c r="HW62" s="151"/>
      <c r="HX62" s="151"/>
      <c r="HY62" s="151"/>
      <c r="HZ62" s="151"/>
      <c r="IA62" s="151"/>
      <c r="IB62" s="151"/>
      <c r="IC62" s="151"/>
      <c r="ID62" s="151"/>
      <c r="IE62" s="151"/>
      <c r="IF62" s="151"/>
      <c r="IG62" s="151"/>
      <c r="IH62" s="151"/>
      <c r="II62" s="151"/>
      <c r="IJ62" s="151"/>
      <c r="IK62" s="151"/>
      <c r="IL62" s="151"/>
      <c r="IM62" s="151"/>
      <c r="IN62" s="151"/>
      <c r="IO62" s="151"/>
      <c r="IP62" s="151"/>
      <c r="IQ62" s="151"/>
    </row>
    <row r="63" spans="1:251" s="152" customFormat="1" ht="15.6" x14ac:dyDescent="0.3">
      <c r="A63" s="153" t="s">
        <v>244</v>
      </c>
      <c r="B63" s="154"/>
      <c r="C63" s="154"/>
      <c r="D63" s="154"/>
      <c r="E63" s="154"/>
      <c r="F63" s="132"/>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c r="CJ63" s="151"/>
      <c r="CK63" s="151"/>
      <c r="CL63" s="151"/>
      <c r="CM63" s="151"/>
      <c r="CN63" s="151"/>
      <c r="CO63" s="151"/>
      <c r="CP63" s="151"/>
      <c r="CQ63" s="151"/>
      <c r="CR63" s="151"/>
      <c r="CS63" s="151"/>
      <c r="CT63" s="151"/>
      <c r="CU63" s="151"/>
      <c r="CV63" s="151"/>
      <c r="CW63" s="151"/>
      <c r="CX63" s="151"/>
      <c r="CY63" s="151"/>
      <c r="CZ63" s="151"/>
      <c r="DA63" s="151"/>
      <c r="DB63" s="151"/>
      <c r="DC63" s="151"/>
      <c r="DD63" s="151"/>
      <c r="DE63" s="151"/>
      <c r="DF63" s="151"/>
      <c r="DG63" s="151"/>
      <c r="DH63" s="151"/>
      <c r="DI63" s="151"/>
      <c r="DJ63" s="151"/>
      <c r="DK63" s="151"/>
      <c r="DL63" s="151"/>
      <c r="DM63" s="151"/>
      <c r="DN63" s="151"/>
      <c r="DO63" s="151"/>
      <c r="DP63" s="151"/>
      <c r="DQ63" s="151"/>
      <c r="DR63" s="151"/>
      <c r="DS63" s="151"/>
      <c r="DT63" s="151"/>
      <c r="DU63" s="151"/>
      <c r="DV63" s="151"/>
      <c r="DW63" s="151"/>
      <c r="DX63" s="151"/>
      <c r="DY63" s="151"/>
      <c r="DZ63" s="151"/>
      <c r="EA63" s="151"/>
      <c r="EB63" s="151"/>
      <c r="EC63" s="151"/>
      <c r="ED63" s="151"/>
      <c r="EE63" s="151"/>
      <c r="EF63" s="151"/>
      <c r="EG63" s="151"/>
      <c r="EH63" s="151"/>
      <c r="EI63" s="151"/>
      <c r="EJ63" s="151"/>
      <c r="EK63" s="151"/>
      <c r="EL63" s="151"/>
      <c r="EM63" s="151"/>
      <c r="EN63" s="151"/>
      <c r="EO63" s="151"/>
      <c r="EP63" s="151"/>
      <c r="EQ63" s="151"/>
      <c r="ER63" s="151"/>
      <c r="ES63" s="151"/>
      <c r="ET63" s="151"/>
      <c r="EU63" s="151"/>
      <c r="EV63" s="151"/>
      <c r="EW63" s="151"/>
      <c r="EX63" s="151"/>
      <c r="EY63" s="151"/>
      <c r="EZ63" s="151"/>
      <c r="FA63" s="151"/>
      <c r="FB63" s="151"/>
      <c r="FC63" s="151"/>
      <c r="FD63" s="151"/>
      <c r="FE63" s="151"/>
      <c r="FF63" s="151"/>
      <c r="FG63" s="151"/>
      <c r="FH63" s="151"/>
      <c r="FI63" s="151"/>
      <c r="FJ63" s="151"/>
      <c r="FK63" s="151"/>
      <c r="FL63" s="151"/>
      <c r="FM63" s="151"/>
      <c r="FN63" s="151"/>
      <c r="FO63" s="151"/>
      <c r="FP63" s="151"/>
      <c r="FQ63" s="151"/>
      <c r="FR63" s="151"/>
      <c r="FS63" s="151"/>
      <c r="FT63" s="151"/>
      <c r="FU63" s="151"/>
      <c r="FV63" s="151"/>
      <c r="FW63" s="151"/>
      <c r="FX63" s="151"/>
      <c r="FY63" s="151"/>
      <c r="FZ63" s="151"/>
      <c r="GA63" s="151"/>
      <c r="GB63" s="151"/>
      <c r="GC63" s="151"/>
      <c r="GD63" s="151"/>
      <c r="GE63" s="151"/>
      <c r="GF63" s="151"/>
      <c r="GG63" s="151"/>
      <c r="GH63" s="151"/>
      <c r="GI63" s="151"/>
      <c r="GJ63" s="151"/>
      <c r="GK63" s="151"/>
      <c r="GL63" s="151"/>
      <c r="GM63" s="151"/>
      <c r="GN63" s="151"/>
      <c r="GO63" s="151"/>
      <c r="GP63" s="151"/>
      <c r="GQ63" s="151"/>
      <c r="GR63" s="151"/>
      <c r="GS63" s="151"/>
      <c r="GT63" s="151"/>
      <c r="GU63" s="151"/>
      <c r="GV63" s="151"/>
      <c r="GW63" s="151"/>
      <c r="GX63" s="151"/>
      <c r="GY63" s="151"/>
      <c r="GZ63" s="151"/>
      <c r="HA63" s="151"/>
      <c r="HB63" s="151"/>
      <c r="HC63" s="151"/>
      <c r="HD63" s="151"/>
      <c r="HE63" s="151"/>
      <c r="HF63" s="151"/>
      <c r="HG63" s="151"/>
      <c r="HH63" s="151"/>
      <c r="HI63" s="151"/>
      <c r="HJ63" s="151"/>
      <c r="HK63" s="151"/>
      <c r="HL63" s="151"/>
      <c r="HM63" s="151"/>
      <c r="HN63" s="151"/>
      <c r="HO63" s="151"/>
      <c r="HP63" s="151"/>
      <c r="HQ63" s="151"/>
      <c r="HR63" s="151"/>
      <c r="HS63" s="151"/>
      <c r="HT63" s="151"/>
      <c r="HU63" s="151"/>
      <c r="HV63" s="151"/>
      <c r="HW63" s="151"/>
      <c r="HX63" s="151"/>
      <c r="HY63" s="151"/>
      <c r="HZ63" s="151"/>
      <c r="IA63" s="151"/>
      <c r="IB63" s="151"/>
      <c r="IC63" s="151"/>
      <c r="ID63" s="151"/>
      <c r="IE63" s="151"/>
      <c r="IF63" s="151"/>
      <c r="IG63" s="151"/>
      <c r="IH63" s="151"/>
      <c r="II63" s="151"/>
      <c r="IJ63" s="151"/>
      <c r="IK63" s="151"/>
      <c r="IL63" s="151"/>
      <c r="IM63" s="151"/>
      <c r="IN63" s="151"/>
      <c r="IO63" s="151"/>
      <c r="IP63" s="151"/>
      <c r="IQ63" s="151"/>
    </row>
    <row r="64" spans="1:251" s="152" customFormat="1" ht="23.4" x14ac:dyDescent="0.25">
      <c r="A64" s="164" t="s">
        <v>245</v>
      </c>
      <c r="B64" s="159">
        <v>1</v>
      </c>
      <c r="C64" s="160">
        <v>19180</v>
      </c>
      <c r="D64" s="125">
        <f>B64*C64</f>
        <v>19180</v>
      </c>
      <c r="E64" s="161" t="s">
        <v>246</v>
      </c>
      <c r="F64" s="132"/>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51"/>
      <c r="CR64" s="151"/>
      <c r="CS64" s="151"/>
      <c r="CT64" s="151"/>
      <c r="CU64" s="151"/>
      <c r="CV64" s="151"/>
      <c r="CW64" s="151"/>
      <c r="CX64" s="151"/>
      <c r="CY64" s="151"/>
      <c r="CZ64" s="151"/>
      <c r="DA64" s="151"/>
      <c r="DB64" s="151"/>
      <c r="DC64" s="151"/>
      <c r="DD64" s="151"/>
      <c r="DE64" s="151"/>
      <c r="DF64" s="151"/>
      <c r="DG64" s="151"/>
      <c r="DH64" s="151"/>
      <c r="DI64" s="151"/>
      <c r="DJ64" s="151"/>
      <c r="DK64" s="151"/>
      <c r="DL64" s="151"/>
      <c r="DM64" s="151"/>
      <c r="DN64" s="151"/>
      <c r="DO64" s="151"/>
      <c r="DP64" s="151"/>
      <c r="DQ64" s="151"/>
      <c r="DR64" s="151"/>
      <c r="DS64" s="151"/>
      <c r="DT64" s="151"/>
      <c r="DU64" s="151"/>
      <c r="DV64" s="151"/>
      <c r="DW64" s="151"/>
      <c r="DX64" s="151"/>
      <c r="DY64" s="151"/>
      <c r="DZ64" s="151"/>
      <c r="EA64" s="151"/>
      <c r="EB64" s="151"/>
      <c r="EC64" s="151"/>
      <c r="ED64" s="151"/>
      <c r="EE64" s="151"/>
      <c r="EF64" s="151"/>
      <c r="EG64" s="151"/>
      <c r="EH64" s="151"/>
      <c r="EI64" s="151"/>
      <c r="EJ64" s="151"/>
      <c r="EK64" s="151"/>
      <c r="EL64" s="151"/>
      <c r="EM64" s="151"/>
      <c r="EN64" s="151"/>
      <c r="EO64" s="151"/>
      <c r="EP64" s="151"/>
      <c r="EQ64" s="151"/>
      <c r="ER64" s="151"/>
      <c r="ES64" s="151"/>
      <c r="ET64" s="151"/>
      <c r="EU64" s="151"/>
      <c r="EV64" s="151"/>
      <c r="EW64" s="151"/>
      <c r="EX64" s="151"/>
      <c r="EY64" s="151"/>
      <c r="EZ64" s="151"/>
      <c r="FA64" s="151"/>
      <c r="FB64" s="151"/>
      <c r="FC64" s="151"/>
      <c r="FD64" s="151"/>
      <c r="FE64" s="151"/>
      <c r="FF64" s="151"/>
      <c r="FG64" s="151"/>
      <c r="FH64" s="151"/>
      <c r="FI64" s="151"/>
      <c r="FJ64" s="151"/>
      <c r="FK64" s="151"/>
      <c r="FL64" s="151"/>
      <c r="FM64" s="151"/>
      <c r="FN64" s="151"/>
      <c r="FO64" s="151"/>
      <c r="FP64" s="151"/>
      <c r="FQ64" s="151"/>
      <c r="FR64" s="151"/>
      <c r="FS64" s="151"/>
      <c r="FT64" s="151"/>
      <c r="FU64" s="151"/>
      <c r="FV64" s="151"/>
      <c r="FW64" s="151"/>
      <c r="FX64" s="151"/>
      <c r="FY64" s="151"/>
      <c r="FZ64" s="151"/>
      <c r="GA64" s="151"/>
      <c r="GB64" s="151"/>
      <c r="GC64" s="151"/>
      <c r="GD64" s="151"/>
      <c r="GE64" s="151"/>
      <c r="GF64" s="151"/>
      <c r="GG64" s="151"/>
      <c r="GH64" s="151"/>
      <c r="GI64" s="151"/>
      <c r="GJ64" s="151"/>
      <c r="GK64" s="151"/>
      <c r="GL64" s="151"/>
      <c r="GM64" s="151"/>
      <c r="GN64" s="151"/>
      <c r="GO64" s="151"/>
      <c r="GP64" s="151"/>
      <c r="GQ64" s="151"/>
      <c r="GR64" s="151"/>
      <c r="GS64" s="151"/>
      <c r="GT64" s="151"/>
      <c r="GU64" s="151"/>
      <c r="GV64" s="151"/>
      <c r="GW64" s="151"/>
      <c r="GX64" s="151"/>
      <c r="GY64" s="151"/>
      <c r="GZ64" s="151"/>
      <c r="HA64" s="151"/>
      <c r="HB64" s="151"/>
      <c r="HC64" s="151"/>
      <c r="HD64" s="151"/>
      <c r="HE64" s="151"/>
      <c r="HF64" s="151"/>
      <c r="HG64" s="151"/>
      <c r="HH64" s="151"/>
      <c r="HI64" s="151"/>
      <c r="HJ64" s="151"/>
      <c r="HK64" s="151"/>
      <c r="HL64" s="151"/>
      <c r="HM64" s="151"/>
      <c r="HN64" s="151"/>
      <c r="HO64" s="151"/>
      <c r="HP64" s="151"/>
      <c r="HQ64" s="151"/>
      <c r="HR64" s="151"/>
      <c r="HS64" s="151"/>
      <c r="HT64" s="151"/>
      <c r="HU64" s="151"/>
      <c r="HV64" s="151"/>
      <c r="HW64" s="151"/>
      <c r="HX64" s="151"/>
      <c r="HY64" s="151"/>
      <c r="HZ64" s="151"/>
      <c r="IA64" s="151"/>
      <c r="IB64" s="151"/>
      <c r="IC64" s="151"/>
      <c r="ID64" s="151"/>
      <c r="IE64" s="151"/>
      <c r="IF64" s="151"/>
      <c r="IG64" s="151"/>
      <c r="IH64" s="151"/>
      <c r="II64" s="151"/>
      <c r="IJ64" s="151"/>
      <c r="IK64" s="151"/>
      <c r="IL64" s="151"/>
      <c r="IM64" s="151"/>
      <c r="IN64" s="151"/>
      <c r="IO64" s="151"/>
      <c r="IP64" s="151"/>
      <c r="IQ64" s="151"/>
    </row>
    <row r="65" spans="1:251" s="152" customFormat="1" x14ac:dyDescent="0.25">
      <c r="A65" s="164" t="s">
        <v>247</v>
      </c>
      <c r="B65" s="159">
        <v>1</v>
      </c>
      <c r="C65" s="160">
        <v>27060</v>
      </c>
      <c r="D65" s="125">
        <f>B65*C65</f>
        <v>27060</v>
      </c>
      <c r="E65" s="161" t="s">
        <v>248</v>
      </c>
      <c r="F65" s="132"/>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c r="BL65" s="151"/>
      <c r="BM65" s="151"/>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151"/>
      <c r="CR65" s="151"/>
      <c r="CS65" s="151"/>
      <c r="CT65" s="151"/>
      <c r="CU65" s="151"/>
      <c r="CV65" s="151"/>
      <c r="CW65" s="151"/>
      <c r="CX65" s="151"/>
      <c r="CY65" s="151"/>
      <c r="CZ65" s="151"/>
      <c r="DA65" s="151"/>
      <c r="DB65" s="151"/>
      <c r="DC65" s="151"/>
      <c r="DD65" s="151"/>
      <c r="DE65" s="151"/>
      <c r="DF65" s="151"/>
      <c r="DG65" s="151"/>
      <c r="DH65" s="151"/>
      <c r="DI65" s="151"/>
      <c r="DJ65" s="151"/>
      <c r="DK65" s="151"/>
      <c r="DL65" s="151"/>
      <c r="DM65" s="151"/>
      <c r="DN65" s="151"/>
      <c r="DO65" s="151"/>
      <c r="DP65" s="151"/>
      <c r="DQ65" s="151"/>
      <c r="DR65" s="151"/>
      <c r="DS65" s="151"/>
      <c r="DT65" s="151"/>
      <c r="DU65" s="151"/>
      <c r="DV65" s="151"/>
      <c r="DW65" s="151"/>
      <c r="DX65" s="151"/>
      <c r="DY65" s="151"/>
      <c r="DZ65" s="151"/>
      <c r="EA65" s="151"/>
      <c r="EB65" s="151"/>
      <c r="EC65" s="151"/>
      <c r="ED65" s="151"/>
      <c r="EE65" s="151"/>
      <c r="EF65" s="151"/>
      <c r="EG65" s="151"/>
      <c r="EH65" s="151"/>
      <c r="EI65" s="151"/>
      <c r="EJ65" s="151"/>
      <c r="EK65" s="151"/>
      <c r="EL65" s="151"/>
      <c r="EM65" s="151"/>
      <c r="EN65" s="151"/>
      <c r="EO65" s="151"/>
      <c r="EP65" s="151"/>
      <c r="EQ65" s="151"/>
      <c r="ER65" s="151"/>
      <c r="ES65" s="151"/>
      <c r="ET65" s="151"/>
      <c r="EU65" s="151"/>
      <c r="EV65" s="151"/>
      <c r="EW65" s="151"/>
      <c r="EX65" s="151"/>
      <c r="EY65" s="151"/>
      <c r="EZ65" s="151"/>
      <c r="FA65" s="151"/>
      <c r="FB65" s="151"/>
      <c r="FC65" s="151"/>
      <c r="FD65" s="151"/>
      <c r="FE65" s="151"/>
      <c r="FF65" s="151"/>
      <c r="FG65" s="151"/>
      <c r="FH65" s="151"/>
      <c r="FI65" s="151"/>
      <c r="FJ65" s="151"/>
      <c r="FK65" s="151"/>
      <c r="FL65" s="151"/>
      <c r="FM65" s="151"/>
      <c r="FN65" s="151"/>
      <c r="FO65" s="151"/>
      <c r="FP65" s="151"/>
      <c r="FQ65" s="151"/>
      <c r="FR65" s="151"/>
      <c r="FS65" s="151"/>
      <c r="FT65" s="151"/>
      <c r="FU65" s="151"/>
      <c r="FV65" s="151"/>
      <c r="FW65" s="151"/>
      <c r="FX65" s="151"/>
      <c r="FY65" s="151"/>
      <c r="FZ65" s="151"/>
      <c r="GA65" s="151"/>
      <c r="GB65" s="151"/>
      <c r="GC65" s="151"/>
      <c r="GD65" s="151"/>
      <c r="GE65" s="151"/>
      <c r="GF65" s="151"/>
      <c r="GG65" s="151"/>
      <c r="GH65" s="151"/>
      <c r="GI65" s="151"/>
      <c r="GJ65" s="151"/>
      <c r="GK65" s="151"/>
      <c r="GL65" s="151"/>
      <c r="GM65" s="151"/>
      <c r="GN65" s="151"/>
      <c r="GO65" s="151"/>
      <c r="GP65" s="151"/>
      <c r="GQ65" s="151"/>
      <c r="GR65" s="151"/>
      <c r="GS65" s="151"/>
      <c r="GT65" s="151"/>
      <c r="GU65" s="151"/>
      <c r="GV65" s="151"/>
      <c r="GW65" s="151"/>
      <c r="GX65" s="151"/>
      <c r="GY65" s="151"/>
      <c r="GZ65" s="151"/>
      <c r="HA65" s="151"/>
      <c r="HB65" s="151"/>
      <c r="HC65" s="151"/>
      <c r="HD65" s="151"/>
      <c r="HE65" s="151"/>
      <c r="HF65" s="151"/>
      <c r="HG65" s="151"/>
      <c r="HH65" s="151"/>
      <c r="HI65" s="151"/>
      <c r="HJ65" s="151"/>
      <c r="HK65" s="151"/>
      <c r="HL65" s="151"/>
      <c r="HM65" s="151"/>
      <c r="HN65" s="151"/>
      <c r="HO65" s="151"/>
      <c r="HP65" s="151"/>
      <c r="HQ65" s="151"/>
      <c r="HR65" s="151"/>
      <c r="HS65" s="151"/>
      <c r="HT65" s="151"/>
      <c r="HU65" s="151"/>
      <c r="HV65" s="151"/>
      <c r="HW65" s="151"/>
      <c r="HX65" s="151"/>
      <c r="HY65" s="151"/>
      <c r="HZ65" s="151"/>
      <c r="IA65" s="151"/>
      <c r="IB65" s="151"/>
      <c r="IC65" s="151"/>
      <c r="ID65" s="151"/>
      <c r="IE65" s="151"/>
      <c r="IF65" s="151"/>
      <c r="IG65" s="151"/>
      <c r="IH65" s="151"/>
      <c r="II65" s="151"/>
      <c r="IJ65" s="151"/>
      <c r="IK65" s="151"/>
      <c r="IL65" s="151"/>
      <c r="IM65" s="151"/>
      <c r="IN65" s="151"/>
      <c r="IO65" s="151"/>
      <c r="IP65" s="151"/>
      <c r="IQ65" s="151"/>
    </row>
    <row r="66" spans="1:251" s="152" customFormat="1" x14ac:dyDescent="0.25">
      <c r="A66" s="164" t="s">
        <v>249</v>
      </c>
      <c r="B66" s="159">
        <v>1</v>
      </c>
      <c r="C66" s="160">
        <v>35295</v>
      </c>
      <c r="D66" s="125">
        <f>B66*C66</f>
        <v>35295</v>
      </c>
      <c r="E66" s="161" t="s">
        <v>250</v>
      </c>
      <c r="F66" s="132"/>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51"/>
      <c r="CR66" s="151"/>
      <c r="CS66" s="151"/>
      <c r="CT66" s="151"/>
      <c r="CU66" s="151"/>
      <c r="CV66" s="151"/>
      <c r="CW66" s="151"/>
      <c r="CX66" s="151"/>
      <c r="CY66" s="151"/>
      <c r="CZ66" s="151"/>
      <c r="DA66" s="151"/>
      <c r="DB66" s="151"/>
      <c r="DC66" s="151"/>
      <c r="DD66" s="151"/>
      <c r="DE66" s="151"/>
      <c r="DF66" s="151"/>
      <c r="DG66" s="151"/>
      <c r="DH66" s="151"/>
      <c r="DI66" s="151"/>
      <c r="DJ66" s="151"/>
      <c r="DK66" s="151"/>
      <c r="DL66" s="151"/>
      <c r="DM66" s="151"/>
      <c r="DN66" s="151"/>
      <c r="DO66" s="151"/>
      <c r="DP66" s="151"/>
      <c r="DQ66" s="151"/>
      <c r="DR66" s="151"/>
      <c r="DS66" s="151"/>
      <c r="DT66" s="151"/>
      <c r="DU66" s="151"/>
      <c r="DV66" s="151"/>
      <c r="DW66" s="151"/>
      <c r="DX66" s="151"/>
      <c r="DY66" s="151"/>
      <c r="DZ66" s="151"/>
      <c r="EA66" s="151"/>
      <c r="EB66" s="151"/>
      <c r="EC66" s="151"/>
      <c r="ED66" s="151"/>
      <c r="EE66" s="151"/>
      <c r="EF66" s="151"/>
      <c r="EG66" s="151"/>
      <c r="EH66" s="151"/>
      <c r="EI66" s="151"/>
      <c r="EJ66" s="151"/>
      <c r="EK66" s="151"/>
      <c r="EL66" s="151"/>
      <c r="EM66" s="151"/>
      <c r="EN66" s="151"/>
      <c r="EO66" s="151"/>
      <c r="EP66" s="151"/>
      <c r="EQ66" s="151"/>
      <c r="ER66" s="151"/>
      <c r="ES66" s="151"/>
      <c r="ET66" s="151"/>
      <c r="EU66" s="151"/>
      <c r="EV66" s="151"/>
      <c r="EW66" s="151"/>
      <c r="EX66" s="151"/>
      <c r="EY66" s="151"/>
      <c r="EZ66" s="151"/>
      <c r="FA66" s="151"/>
      <c r="FB66" s="151"/>
      <c r="FC66" s="151"/>
      <c r="FD66" s="151"/>
      <c r="FE66" s="151"/>
      <c r="FF66" s="151"/>
      <c r="FG66" s="151"/>
      <c r="FH66" s="151"/>
      <c r="FI66" s="151"/>
      <c r="FJ66" s="151"/>
      <c r="FK66" s="151"/>
      <c r="FL66" s="151"/>
      <c r="FM66" s="151"/>
      <c r="FN66" s="151"/>
      <c r="FO66" s="151"/>
      <c r="FP66" s="151"/>
      <c r="FQ66" s="151"/>
      <c r="FR66" s="151"/>
      <c r="FS66" s="151"/>
      <c r="FT66" s="151"/>
      <c r="FU66" s="151"/>
      <c r="FV66" s="151"/>
      <c r="FW66" s="151"/>
      <c r="FX66" s="151"/>
      <c r="FY66" s="151"/>
      <c r="FZ66" s="151"/>
      <c r="GA66" s="151"/>
      <c r="GB66" s="151"/>
      <c r="GC66" s="151"/>
      <c r="GD66" s="151"/>
      <c r="GE66" s="151"/>
      <c r="GF66" s="151"/>
      <c r="GG66" s="151"/>
      <c r="GH66" s="151"/>
      <c r="GI66" s="151"/>
      <c r="GJ66" s="151"/>
      <c r="GK66" s="151"/>
      <c r="GL66" s="151"/>
      <c r="GM66" s="151"/>
      <c r="GN66" s="151"/>
      <c r="GO66" s="151"/>
      <c r="GP66" s="151"/>
      <c r="GQ66" s="151"/>
      <c r="GR66" s="151"/>
      <c r="GS66" s="151"/>
      <c r="GT66" s="151"/>
      <c r="GU66" s="151"/>
      <c r="GV66" s="151"/>
      <c r="GW66" s="151"/>
      <c r="GX66" s="151"/>
      <c r="GY66" s="151"/>
      <c r="GZ66" s="151"/>
      <c r="HA66" s="151"/>
      <c r="HB66" s="151"/>
      <c r="HC66" s="151"/>
      <c r="HD66" s="151"/>
      <c r="HE66" s="151"/>
      <c r="HF66" s="151"/>
      <c r="HG66" s="151"/>
      <c r="HH66" s="151"/>
      <c r="HI66" s="151"/>
      <c r="HJ66" s="151"/>
      <c r="HK66" s="151"/>
      <c r="HL66" s="151"/>
      <c r="HM66" s="151"/>
      <c r="HN66" s="151"/>
      <c r="HO66" s="151"/>
      <c r="HP66" s="151"/>
      <c r="HQ66" s="151"/>
      <c r="HR66" s="151"/>
      <c r="HS66" s="151"/>
      <c r="HT66" s="151"/>
      <c r="HU66" s="151"/>
      <c r="HV66" s="151"/>
      <c r="HW66" s="151"/>
      <c r="HX66" s="151"/>
      <c r="HY66" s="151"/>
      <c r="HZ66" s="151"/>
      <c r="IA66" s="151"/>
      <c r="IB66" s="151"/>
      <c r="IC66" s="151"/>
      <c r="ID66" s="151"/>
      <c r="IE66" s="151"/>
      <c r="IF66" s="151"/>
      <c r="IG66" s="151"/>
      <c r="IH66" s="151"/>
      <c r="II66" s="151"/>
      <c r="IJ66" s="151"/>
      <c r="IK66" s="151"/>
      <c r="IL66" s="151"/>
      <c r="IM66" s="151"/>
      <c r="IN66" s="151"/>
      <c r="IO66" s="151"/>
      <c r="IP66" s="151"/>
      <c r="IQ66" s="151"/>
    </row>
    <row r="67" spans="1:251" s="152" customFormat="1" x14ac:dyDescent="0.25">
      <c r="A67" s="168" t="s">
        <v>251</v>
      </c>
      <c r="B67" s="138">
        <v>1</v>
      </c>
      <c r="C67" s="110">
        <v>400</v>
      </c>
      <c r="D67" s="125">
        <f>B67*C67</f>
        <v>400</v>
      </c>
      <c r="E67" s="169"/>
      <c r="F67" s="132"/>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151"/>
      <c r="CR67" s="151"/>
      <c r="CS67" s="151"/>
      <c r="CT67" s="151"/>
      <c r="CU67" s="151"/>
      <c r="CV67" s="151"/>
      <c r="CW67" s="151"/>
      <c r="CX67" s="151"/>
      <c r="CY67" s="151"/>
      <c r="CZ67" s="151"/>
      <c r="DA67" s="151"/>
      <c r="DB67" s="151"/>
      <c r="DC67" s="151"/>
      <c r="DD67" s="151"/>
      <c r="DE67" s="151"/>
      <c r="DF67" s="151"/>
      <c r="DG67" s="151"/>
      <c r="DH67" s="151"/>
      <c r="DI67" s="151"/>
      <c r="DJ67" s="151"/>
      <c r="DK67" s="151"/>
      <c r="DL67" s="151"/>
      <c r="DM67" s="151"/>
      <c r="DN67" s="151"/>
      <c r="DO67" s="151"/>
      <c r="DP67" s="151"/>
      <c r="DQ67" s="151"/>
      <c r="DR67" s="151"/>
      <c r="DS67" s="151"/>
      <c r="DT67" s="151"/>
      <c r="DU67" s="151"/>
      <c r="DV67" s="151"/>
      <c r="DW67" s="151"/>
      <c r="DX67" s="151"/>
      <c r="DY67" s="151"/>
      <c r="DZ67" s="151"/>
      <c r="EA67" s="151"/>
      <c r="EB67" s="151"/>
      <c r="EC67" s="151"/>
      <c r="ED67" s="151"/>
      <c r="EE67" s="151"/>
      <c r="EF67" s="151"/>
      <c r="EG67" s="151"/>
      <c r="EH67" s="151"/>
      <c r="EI67" s="151"/>
      <c r="EJ67" s="151"/>
      <c r="EK67" s="151"/>
      <c r="EL67" s="151"/>
      <c r="EM67" s="151"/>
      <c r="EN67" s="151"/>
      <c r="EO67" s="151"/>
      <c r="EP67" s="151"/>
      <c r="EQ67" s="151"/>
      <c r="ER67" s="151"/>
      <c r="ES67" s="151"/>
      <c r="ET67" s="151"/>
      <c r="EU67" s="151"/>
      <c r="EV67" s="151"/>
      <c r="EW67" s="151"/>
      <c r="EX67" s="151"/>
      <c r="EY67" s="151"/>
      <c r="EZ67" s="151"/>
      <c r="FA67" s="151"/>
      <c r="FB67" s="151"/>
      <c r="FC67" s="151"/>
      <c r="FD67" s="151"/>
      <c r="FE67" s="151"/>
      <c r="FF67" s="151"/>
      <c r="FG67" s="151"/>
      <c r="FH67" s="151"/>
      <c r="FI67" s="151"/>
      <c r="FJ67" s="151"/>
      <c r="FK67" s="151"/>
      <c r="FL67" s="151"/>
      <c r="FM67" s="151"/>
      <c r="FN67" s="151"/>
      <c r="FO67" s="151"/>
      <c r="FP67" s="151"/>
      <c r="FQ67" s="151"/>
      <c r="FR67" s="151"/>
      <c r="FS67" s="151"/>
      <c r="FT67" s="151"/>
      <c r="FU67" s="151"/>
      <c r="FV67" s="151"/>
      <c r="FW67" s="151"/>
      <c r="FX67" s="151"/>
      <c r="FY67" s="151"/>
      <c r="FZ67" s="151"/>
      <c r="GA67" s="151"/>
      <c r="GB67" s="151"/>
      <c r="GC67" s="151"/>
      <c r="GD67" s="151"/>
      <c r="GE67" s="151"/>
      <c r="GF67" s="151"/>
      <c r="GG67" s="151"/>
      <c r="GH67" s="151"/>
      <c r="GI67" s="151"/>
      <c r="GJ67" s="151"/>
      <c r="GK67" s="151"/>
      <c r="GL67" s="151"/>
      <c r="GM67" s="151"/>
      <c r="GN67" s="151"/>
      <c r="GO67" s="151"/>
      <c r="GP67" s="151"/>
      <c r="GQ67" s="151"/>
      <c r="GR67" s="151"/>
      <c r="GS67" s="151"/>
      <c r="GT67" s="151"/>
      <c r="GU67" s="151"/>
      <c r="GV67" s="151"/>
      <c r="GW67" s="151"/>
      <c r="GX67" s="151"/>
      <c r="GY67" s="151"/>
      <c r="GZ67" s="151"/>
      <c r="HA67" s="151"/>
      <c r="HB67" s="151"/>
      <c r="HC67" s="151"/>
      <c r="HD67" s="151"/>
      <c r="HE67" s="151"/>
      <c r="HF67" s="151"/>
      <c r="HG67" s="151"/>
      <c r="HH67" s="151"/>
      <c r="HI67" s="151"/>
      <c r="HJ67" s="151"/>
      <c r="HK67" s="151"/>
      <c r="HL67" s="151"/>
      <c r="HM67" s="151"/>
      <c r="HN67" s="151"/>
      <c r="HO67" s="151"/>
      <c r="HP67" s="151"/>
      <c r="HQ67" s="151"/>
      <c r="HR67" s="151"/>
      <c r="HS67" s="151"/>
      <c r="HT67" s="151"/>
      <c r="HU67" s="151"/>
      <c r="HV67" s="151"/>
      <c r="HW67" s="151"/>
      <c r="HX67" s="151"/>
      <c r="HY67" s="151"/>
      <c r="HZ67" s="151"/>
      <c r="IA67" s="151"/>
      <c r="IB67" s="151"/>
      <c r="IC67" s="151"/>
      <c r="ID67" s="151"/>
      <c r="IE67" s="151"/>
      <c r="IF67" s="151"/>
      <c r="IG67" s="151"/>
      <c r="IH67" s="151"/>
      <c r="II67" s="151"/>
      <c r="IJ67" s="151"/>
      <c r="IK67" s="151"/>
      <c r="IL67" s="151"/>
      <c r="IM67" s="151"/>
      <c r="IN67" s="151"/>
      <c r="IO67" s="151"/>
      <c r="IP67" s="151"/>
      <c r="IQ67" s="151"/>
    </row>
    <row r="68" spans="1:251" s="152" customFormat="1" x14ac:dyDescent="0.25">
      <c r="A68" s="164" t="s">
        <v>138</v>
      </c>
      <c r="B68" s="159">
        <v>1</v>
      </c>
      <c r="C68" s="160">
        <v>500</v>
      </c>
      <c r="D68" s="125">
        <f>B68*C68</f>
        <v>500</v>
      </c>
      <c r="E68" s="161"/>
      <c r="F68" s="132"/>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c r="EH68" s="151"/>
      <c r="EI68" s="151"/>
      <c r="EJ68" s="151"/>
      <c r="EK68" s="151"/>
      <c r="EL68" s="151"/>
      <c r="EM68" s="151"/>
      <c r="EN68" s="151"/>
      <c r="EO68" s="151"/>
      <c r="EP68" s="151"/>
      <c r="EQ68" s="151"/>
      <c r="ER68" s="151"/>
      <c r="ES68" s="151"/>
      <c r="ET68" s="151"/>
      <c r="EU68" s="151"/>
      <c r="EV68" s="151"/>
      <c r="EW68" s="151"/>
      <c r="EX68" s="151"/>
      <c r="EY68" s="151"/>
      <c r="EZ68" s="151"/>
      <c r="FA68" s="151"/>
      <c r="FB68" s="151"/>
      <c r="FC68" s="151"/>
      <c r="FD68" s="151"/>
      <c r="FE68" s="151"/>
      <c r="FF68" s="151"/>
      <c r="FG68" s="151"/>
      <c r="FH68" s="151"/>
      <c r="FI68" s="151"/>
      <c r="FJ68" s="151"/>
      <c r="FK68" s="151"/>
      <c r="FL68" s="151"/>
      <c r="FM68" s="151"/>
      <c r="FN68" s="151"/>
      <c r="FO68" s="151"/>
      <c r="FP68" s="151"/>
      <c r="FQ68" s="151"/>
      <c r="FR68" s="151"/>
      <c r="FS68" s="151"/>
      <c r="FT68" s="151"/>
      <c r="FU68" s="151"/>
      <c r="FV68" s="151"/>
      <c r="FW68" s="151"/>
      <c r="FX68" s="151"/>
      <c r="FY68" s="151"/>
      <c r="FZ68" s="151"/>
      <c r="GA68" s="151"/>
      <c r="GB68" s="151"/>
      <c r="GC68" s="151"/>
      <c r="GD68" s="151"/>
      <c r="GE68" s="151"/>
      <c r="GF68" s="151"/>
      <c r="GG68" s="151"/>
      <c r="GH68" s="151"/>
      <c r="GI68" s="151"/>
      <c r="GJ68" s="151"/>
      <c r="GK68" s="151"/>
      <c r="GL68" s="151"/>
      <c r="GM68" s="151"/>
      <c r="GN68" s="151"/>
      <c r="GO68" s="151"/>
      <c r="GP68" s="151"/>
      <c r="GQ68" s="151"/>
      <c r="GR68" s="151"/>
      <c r="GS68" s="151"/>
      <c r="GT68" s="151"/>
      <c r="GU68" s="151"/>
      <c r="GV68" s="151"/>
      <c r="GW68" s="151"/>
      <c r="GX68" s="151"/>
      <c r="GY68" s="151"/>
      <c r="GZ68" s="151"/>
      <c r="HA68" s="151"/>
      <c r="HB68" s="151"/>
      <c r="HC68" s="151"/>
      <c r="HD68" s="151"/>
      <c r="HE68" s="151"/>
      <c r="HF68" s="151"/>
      <c r="HG68" s="151"/>
      <c r="HH68" s="151"/>
      <c r="HI68" s="151"/>
      <c r="HJ68" s="151"/>
      <c r="HK68" s="151"/>
      <c r="HL68" s="151"/>
      <c r="HM68" s="151"/>
      <c r="HN68" s="151"/>
      <c r="HO68" s="151"/>
      <c r="HP68" s="151"/>
      <c r="HQ68" s="151"/>
      <c r="HR68" s="151"/>
      <c r="HS68" s="151"/>
      <c r="HT68" s="151"/>
      <c r="HU68" s="151"/>
      <c r="HV68" s="151"/>
      <c r="HW68" s="151"/>
      <c r="HX68" s="151"/>
      <c r="HY68" s="151"/>
      <c r="HZ68" s="151"/>
      <c r="IA68" s="151"/>
      <c r="IB68" s="151"/>
      <c r="IC68" s="151"/>
      <c r="ID68" s="151"/>
      <c r="IE68" s="151"/>
      <c r="IF68" s="151"/>
      <c r="IG68" s="151"/>
      <c r="IH68" s="151"/>
      <c r="II68" s="151"/>
      <c r="IJ68" s="151"/>
      <c r="IK68" s="151"/>
      <c r="IL68" s="151"/>
      <c r="IM68" s="151"/>
      <c r="IN68" s="151"/>
      <c r="IO68" s="151"/>
      <c r="IP68" s="151"/>
      <c r="IQ68" s="151"/>
    </row>
    <row r="69" spans="1:251" s="133" customFormat="1" ht="15.6" x14ac:dyDescent="0.3">
      <c r="A69" s="104" t="s">
        <v>252</v>
      </c>
      <c r="B69" s="105"/>
      <c r="C69" s="170"/>
      <c r="D69" s="170"/>
      <c r="E69" s="126"/>
      <c r="F69" s="132"/>
    </row>
    <row r="70" spans="1:251" s="133" customFormat="1" ht="24" customHeight="1" x14ac:dyDescent="0.25">
      <c r="A70" s="130" t="s">
        <v>253</v>
      </c>
      <c r="B70" s="171">
        <v>200</v>
      </c>
      <c r="C70" s="172">
        <v>315</v>
      </c>
      <c r="D70" s="125">
        <f>B70*C70</f>
        <v>63000</v>
      </c>
      <c r="E70" s="173" t="s">
        <v>254</v>
      </c>
      <c r="F70" s="132"/>
    </row>
    <row r="71" spans="1:251" s="133" customFormat="1" ht="24" customHeight="1" x14ac:dyDescent="0.25">
      <c r="A71" s="174" t="s">
        <v>255</v>
      </c>
      <c r="B71" s="171">
        <v>200</v>
      </c>
      <c r="C71" s="172">
        <v>315</v>
      </c>
      <c r="D71" s="125">
        <f>B71*C71</f>
        <v>63000</v>
      </c>
      <c r="E71" s="173" t="s">
        <v>256</v>
      </c>
      <c r="F71" s="132"/>
    </row>
    <row r="72" spans="1:251" s="133" customFormat="1" ht="15.6" x14ac:dyDescent="0.3">
      <c r="A72" s="175" t="s">
        <v>257</v>
      </c>
      <c r="B72" s="176"/>
      <c r="C72" s="177"/>
      <c r="D72" s="177"/>
      <c r="E72" s="178"/>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2"/>
      <c r="BU72" s="132"/>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132"/>
      <c r="GB72" s="132"/>
      <c r="GC72" s="132"/>
      <c r="GD72" s="132"/>
      <c r="GE72" s="132"/>
      <c r="GF72" s="132"/>
      <c r="GG72" s="132"/>
      <c r="GH72" s="132"/>
      <c r="GI72" s="132"/>
      <c r="GJ72" s="132"/>
      <c r="GK72" s="132"/>
      <c r="GL72" s="132"/>
      <c r="GM72" s="132"/>
      <c r="GN72" s="132"/>
      <c r="GO72" s="132"/>
      <c r="GP72" s="132"/>
      <c r="GQ72" s="132"/>
      <c r="GR72" s="132"/>
      <c r="GS72" s="132"/>
      <c r="GT72" s="132"/>
      <c r="GU72" s="132"/>
      <c r="GV72" s="132"/>
      <c r="GW72" s="132"/>
      <c r="GX72" s="132"/>
      <c r="GY72" s="132"/>
      <c r="GZ72" s="132"/>
      <c r="HA72" s="132"/>
      <c r="HB72" s="132"/>
      <c r="HC72" s="132"/>
      <c r="HD72" s="132"/>
      <c r="HE72" s="132"/>
      <c r="HF72" s="132"/>
      <c r="HG72" s="132"/>
      <c r="HH72" s="132"/>
      <c r="HI72" s="132"/>
      <c r="HJ72" s="132"/>
      <c r="HK72" s="132"/>
      <c r="HL72" s="132"/>
      <c r="HM72" s="132"/>
      <c r="HN72" s="132"/>
      <c r="HO72" s="132"/>
      <c r="HP72" s="132"/>
      <c r="HQ72" s="132"/>
      <c r="HR72" s="132"/>
      <c r="HS72" s="132"/>
      <c r="HT72" s="132"/>
      <c r="HU72" s="132"/>
      <c r="HV72" s="132"/>
      <c r="HW72" s="132"/>
      <c r="HX72" s="132"/>
      <c r="HY72" s="132"/>
      <c r="HZ72" s="132"/>
      <c r="IA72" s="132"/>
      <c r="IB72" s="132"/>
      <c r="IC72" s="132"/>
      <c r="ID72" s="132"/>
      <c r="IE72" s="132"/>
      <c r="IF72" s="132"/>
      <c r="IG72" s="132"/>
      <c r="IH72" s="132"/>
      <c r="II72" s="132"/>
      <c r="IJ72" s="132"/>
      <c r="IK72" s="132"/>
      <c r="IL72" s="132"/>
      <c r="IM72" s="132"/>
      <c r="IN72" s="132"/>
      <c r="IO72" s="132"/>
      <c r="IP72" s="132"/>
      <c r="IQ72" s="132"/>
    </row>
    <row r="73" spans="1:251" s="151" customFormat="1" ht="15.75" customHeight="1" x14ac:dyDescent="0.3">
      <c r="A73" s="179" t="s">
        <v>258</v>
      </c>
      <c r="B73" s="180">
        <v>2</v>
      </c>
      <c r="C73" s="181">
        <v>1500</v>
      </c>
      <c r="D73" s="147">
        <f>B73*C73</f>
        <v>3000</v>
      </c>
      <c r="E73" s="182"/>
      <c r="F73" s="183"/>
      <c r="G73" s="184"/>
      <c r="H73" s="185"/>
      <c r="I73" s="185"/>
      <c r="J73" s="186"/>
    </row>
    <row r="74" spans="1:251" s="151" customFormat="1" ht="15.75" customHeight="1" x14ac:dyDescent="0.3">
      <c r="A74" s="175" t="s">
        <v>259</v>
      </c>
      <c r="B74" s="176"/>
      <c r="C74" s="177"/>
      <c r="D74" s="177"/>
      <c r="E74" s="178"/>
      <c r="F74" s="183"/>
      <c r="G74" s="184"/>
      <c r="H74" s="185"/>
      <c r="I74" s="185"/>
      <c r="J74" s="186"/>
    </row>
    <row r="75" spans="1:251" s="151" customFormat="1" ht="24" x14ac:dyDescent="0.3">
      <c r="A75" s="187" t="s">
        <v>260</v>
      </c>
      <c r="B75" s="188">
        <v>1</v>
      </c>
      <c r="C75" s="189">
        <v>4000</v>
      </c>
      <c r="D75" s="125">
        <f>B75*C75</f>
        <v>4000</v>
      </c>
      <c r="E75" s="190" t="s">
        <v>261</v>
      </c>
      <c r="F75" s="183"/>
      <c r="G75" s="184"/>
      <c r="H75" s="185"/>
      <c r="I75" s="185"/>
      <c r="J75" s="186"/>
    </row>
    <row r="76" spans="1:251" s="151" customFormat="1" ht="15.75" customHeight="1" x14ac:dyDescent="0.3">
      <c r="A76" s="179" t="s">
        <v>262</v>
      </c>
      <c r="B76" s="180">
        <v>1</v>
      </c>
      <c r="C76" s="181">
        <v>1500</v>
      </c>
      <c r="D76" s="147">
        <f>B76*C76</f>
        <v>1500</v>
      </c>
      <c r="E76" s="182"/>
      <c r="F76" s="183"/>
      <c r="G76" s="184"/>
      <c r="H76" s="185"/>
      <c r="I76" s="185"/>
      <c r="J76" s="186"/>
    </row>
    <row r="77" spans="1:251" s="151" customFormat="1" ht="15.75" customHeight="1" x14ac:dyDescent="0.3">
      <c r="A77" s="179" t="s">
        <v>263</v>
      </c>
      <c r="B77" s="180">
        <v>1</v>
      </c>
      <c r="C77" s="181">
        <v>1500</v>
      </c>
      <c r="D77" s="147">
        <f>B77*C77</f>
        <v>1500</v>
      </c>
      <c r="E77" s="182"/>
      <c r="F77" s="183"/>
      <c r="G77" s="184"/>
      <c r="H77" s="185"/>
      <c r="I77" s="185"/>
      <c r="J77" s="186"/>
    </row>
    <row r="78" spans="1:251" s="193" customFormat="1" x14ac:dyDescent="0.25">
      <c r="A78" s="191" t="s">
        <v>264</v>
      </c>
      <c r="B78" s="127">
        <v>1</v>
      </c>
      <c r="C78" s="128">
        <v>600</v>
      </c>
      <c r="D78" s="125">
        <f>B78*C78</f>
        <v>600</v>
      </c>
      <c r="E78" s="192"/>
      <c r="F78" s="132"/>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83"/>
      <c r="BY78" s="183"/>
      <c r="BZ78" s="183"/>
      <c r="CA78" s="183"/>
      <c r="CB78" s="183"/>
      <c r="CC78" s="183"/>
      <c r="CD78" s="183"/>
      <c r="CE78" s="183"/>
      <c r="CF78" s="183"/>
      <c r="CG78" s="183"/>
      <c r="CH78" s="183"/>
      <c r="CI78" s="183"/>
      <c r="CJ78" s="183"/>
      <c r="CK78" s="183"/>
      <c r="CL78" s="183"/>
      <c r="CM78" s="183"/>
      <c r="CN78" s="183"/>
      <c r="CO78" s="183"/>
      <c r="CP78" s="183"/>
      <c r="CQ78" s="183"/>
      <c r="CR78" s="183"/>
      <c r="CS78" s="183"/>
      <c r="CT78" s="183"/>
      <c r="CU78" s="183"/>
      <c r="CV78" s="183"/>
      <c r="CW78" s="183"/>
      <c r="CX78" s="183"/>
      <c r="CY78" s="183"/>
      <c r="CZ78" s="183"/>
      <c r="DA78" s="183"/>
      <c r="DB78" s="183"/>
      <c r="DC78" s="183"/>
      <c r="DD78" s="183"/>
      <c r="DE78" s="183"/>
      <c r="DF78" s="183"/>
      <c r="DG78" s="183"/>
      <c r="DH78" s="183"/>
      <c r="DI78" s="183"/>
      <c r="DJ78" s="183"/>
      <c r="DK78" s="183"/>
      <c r="DL78" s="183"/>
      <c r="DM78" s="183"/>
      <c r="DN78" s="183"/>
      <c r="DO78" s="183"/>
      <c r="DP78" s="183"/>
      <c r="DQ78" s="183"/>
      <c r="DR78" s="183"/>
      <c r="DS78" s="183"/>
      <c r="DT78" s="183"/>
      <c r="DU78" s="183"/>
      <c r="DV78" s="183"/>
      <c r="DW78" s="183"/>
      <c r="DX78" s="183"/>
      <c r="DY78" s="183"/>
      <c r="DZ78" s="183"/>
      <c r="EA78" s="183"/>
      <c r="EB78" s="183"/>
      <c r="EC78" s="183"/>
      <c r="ED78" s="183"/>
      <c r="EE78" s="183"/>
      <c r="EF78" s="183"/>
      <c r="EG78" s="183"/>
      <c r="EH78" s="183"/>
      <c r="EI78" s="183"/>
      <c r="EJ78" s="183"/>
      <c r="EK78" s="183"/>
      <c r="EL78" s="183"/>
      <c r="EM78" s="183"/>
      <c r="EN78" s="183"/>
      <c r="EO78" s="183"/>
      <c r="EP78" s="183"/>
      <c r="EQ78" s="183"/>
      <c r="ER78" s="183"/>
      <c r="ES78" s="183"/>
      <c r="ET78" s="183"/>
      <c r="EU78" s="183"/>
      <c r="EV78" s="183"/>
      <c r="EW78" s="183"/>
      <c r="EX78" s="183"/>
      <c r="EY78" s="183"/>
      <c r="EZ78" s="183"/>
      <c r="FA78" s="183"/>
      <c r="FB78" s="183"/>
      <c r="FC78" s="183"/>
      <c r="FD78" s="183"/>
      <c r="FE78" s="183"/>
      <c r="FF78" s="183"/>
      <c r="FG78" s="183"/>
      <c r="FH78" s="183"/>
      <c r="FI78" s="183"/>
      <c r="FJ78" s="183"/>
      <c r="FK78" s="183"/>
      <c r="FL78" s="183"/>
      <c r="FM78" s="183"/>
      <c r="FN78" s="183"/>
      <c r="FO78" s="183"/>
      <c r="FP78" s="183"/>
      <c r="FQ78" s="183"/>
      <c r="FR78" s="183"/>
      <c r="FS78" s="183"/>
      <c r="FT78" s="183"/>
      <c r="FU78" s="183"/>
      <c r="FV78" s="183"/>
      <c r="FW78" s="183"/>
      <c r="FX78" s="183"/>
      <c r="FY78" s="183"/>
      <c r="FZ78" s="183"/>
      <c r="GA78" s="183"/>
      <c r="GB78" s="183"/>
      <c r="GC78" s="183"/>
      <c r="GD78" s="183"/>
      <c r="GE78" s="183"/>
      <c r="GF78" s="183"/>
      <c r="GG78" s="183"/>
      <c r="GH78" s="183"/>
      <c r="GI78" s="183"/>
      <c r="GJ78" s="183"/>
      <c r="GK78" s="183"/>
      <c r="GL78" s="183"/>
      <c r="GM78" s="183"/>
      <c r="GN78" s="183"/>
      <c r="GO78" s="183"/>
      <c r="GP78" s="183"/>
      <c r="GQ78" s="183"/>
      <c r="GR78" s="183"/>
      <c r="GS78" s="183"/>
      <c r="GT78" s="183"/>
      <c r="GU78" s="183"/>
      <c r="GV78" s="183"/>
      <c r="GW78" s="183"/>
      <c r="GX78" s="183"/>
      <c r="GY78" s="183"/>
      <c r="GZ78" s="183"/>
      <c r="HA78" s="183"/>
      <c r="HB78" s="183"/>
      <c r="HC78" s="183"/>
      <c r="HD78" s="183"/>
      <c r="HE78" s="183"/>
      <c r="HF78" s="183"/>
      <c r="HG78" s="183"/>
      <c r="HH78" s="183"/>
      <c r="HI78" s="183"/>
      <c r="HJ78" s="183"/>
      <c r="HK78" s="183"/>
      <c r="HL78" s="183"/>
      <c r="HM78" s="183"/>
      <c r="HN78" s="183"/>
      <c r="HO78" s="183"/>
      <c r="HP78" s="183"/>
      <c r="HQ78" s="183"/>
      <c r="HR78" s="183"/>
      <c r="HS78" s="183"/>
      <c r="HT78" s="183"/>
      <c r="HU78" s="183"/>
      <c r="HV78" s="183"/>
      <c r="HW78" s="183"/>
      <c r="HX78" s="183"/>
      <c r="HY78" s="183"/>
      <c r="HZ78" s="183"/>
      <c r="IA78" s="183"/>
      <c r="IB78" s="183"/>
      <c r="IC78" s="183"/>
      <c r="ID78" s="183"/>
      <c r="IE78" s="183"/>
      <c r="IF78" s="183"/>
      <c r="IG78" s="183"/>
      <c r="IH78" s="183"/>
      <c r="II78" s="183"/>
      <c r="IJ78" s="183"/>
      <c r="IK78" s="183"/>
      <c r="IL78" s="183"/>
      <c r="IM78" s="183"/>
      <c r="IN78" s="183"/>
      <c r="IO78" s="183"/>
      <c r="IP78" s="183"/>
      <c r="IQ78" s="183"/>
    </row>
    <row r="79" spans="1:251" s="193" customFormat="1" x14ac:dyDescent="0.25">
      <c r="A79" s="194" t="s">
        <v>265</v>
      </c>
      <c r="B79" s="127">
        <v>1</v>
      </c>
      <c r="C79" s="128">
        <v>5000</v>
      </c>
      <c r="D79" s="125">
        <f>B79*C79</f>
        <v>5000</v>
      </c>
      <c r="E79" s="192" t="s">
        <v>266</v>
      </c>
      <c r="F79" s="132"/>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83"/>
      <c r="BY79" s="183"/>
      <c r="BZ79" s="183"/>
      <c r="CA79" s="183"/>
      <c r="CB79" s="183"/>
      <c r="CC79" s="183"/>
      <c r="CD79" s="183"/>
      <c r="CE79" s="183"/>
      <c r="CF79" s="183"/>
      <c r="CG79" s="183"/>
      <c r="CH79" s="183"/>
      <c r="CI79" s="183"/>
      <c r="CJ79" s="183"/>
      <c r="CK79" s="183"/>
      <c r="CL79" s="183"/>
      <c r="CM79" s="183"/>
      <c r="CN79" s="183"/>
      <c r="CO79" s="183"/>
      <c r="CP79" s="183"/>
      <c r="CQ79" s="183"/>
      <c r="CR79" s="183"/>
      <c r="CS79" s="183"/>
      <c r="CT79" s="183"/>
      <c r="CU79" s="183"/>
      <c r="CV79" s="183"/>
      <c r="CW79" s="183"/>
      <c r="CX79" s="183"/>
      <c r="CY79" s="183"/>
      <c r="CZ79" s="183"/>
      <c r="DA79" s="183"/>
      <c r="DB79" s="183"/>
      <c r="DC79" s="183"/>
      <c r="DD79" s="183"/>
      <c r="DE79" s="183"/>
      <c r="DF79" s="183"/>
      <c r="DG79" s="183"/>
      <c r="DH79" s="183"/>
      <c r="DI79" s="183"/>
      <c r="DJ79" s="183"/>
      <c r="DK79" s="183"/>
      <c r="DL79" s="183"/>
      <c r="DM79" s="183"/>
      <c r="DN79" s="183"/>
      <c r="DO79" s="183"/>
      <c r="DP79" s="183"/>
      <c r="DQ79" s="183"/>
      <c r="DR79" s="183"/>
      <c r="DS79" s="183"/>
      <c r="DT79" s="183"/>
      <c r="DU79" s="183"/>
      <c r="DV79" s="183"/>
      <c r="DW79" s="183"/>
      <c r="DX79" s="183"/>
      <c r="DY79" s="183"/>
      <c r="DZ79" s="183"/>
      <c r="EA79" s="183"/>
      <c r="EB79" s="183"/>
      <c r="EC79" s="183"/>
      <c r="ED79" s="183"/>
      <c r="EE79" s="183"/>
      <c r="EF79" s="183"/>
      <c r="EG79" s="183"/>
      <c r="EH79" s="183"/>
      <c r="EI79" s="183"/>
      <c r="EJ79" s="183"/>
      <c r="EK79" s="183"/>
      <c r="EL79" s="183"/>
      <c r="EM79" s="183"/>
      <c r="EN79" s="183"/>
      <c r="EO79" s="183"/>
      <c r="EP79" s="183"/>
      <c r="EQ79" s="183"/>
      <c r="ER79" s="183"/>
      <c r="ES79" s="183"/>
      <c r="ET79" s="183"/>
      <c r="EU79" s="183"/>
      <c r="EV79" s="183"/>
      <c r="EW79" s="183"/>
      <c r="EX79" s="183"/>
      <c r="EY79" s="183"/>
      <c r="EZ79" s="183"/>
      <c r="FA79" s="183"/>
      <c r="FB79" s="183"/>
      <c r="FC79" s="183"/>
      <c r="FD79" s="183"/>
      <c r="FE79" s="183"/>
      <c r="FF79" s="183"/>
      <c r="FG79" s="183"/>
      <c r="FH79" s="183"/>
      <c r="FI79" s="183"/>
      <c r="FJ79" s="183"/>
      <c r="FK79" s="183"/>
      <c r="FL79" s="183"/>
      <c r="FM79" s="183"/>
      <c r="FN79" s="183"/>
      <c r="FO79" s="183"/>
      <c r="FP79" s="183"/>
      <c r="FQ79" s="183"/>
      <c r="FR79" s="183"/>
      <c r="FS79" s="183"/>
      <c r="FT79" s="183"/>
      <c r="FU79" s="183"/>
      <c r="FV79" s="183"/>
      <c r="FW79" s="183"/>
      <c r="FX79" s="183"/>
      <c r="FY79" s="183"/>
      <c r="FZ79" s="183"/>
      <c r="GA79" s="183"/>
      <c r="GB79" s="183"/>
      <c r="GC79" s="183"/>
      <c r="GD79" s="183"/>
      <c r="GE79" s="183"/>
      <c r="GF79" s="183"/>
      <c r="GG79" s="183"/>
      <c r="GH79" s="183"/>
      <c r="GI79" s="183"/>
      <c r="GJ79" s="183"/>
      <c r="GK79" s="183"/>
      <c r="GL79" s="183"/>
      <c r="GM79" s="183"/>
      <c r="GN79" s="183"/>
      <c r="GO79" s="183"/>
      <c r="GP79" s="183"/>
      <c r="GQ79" s="183"/>
      <c r="GR79" s="183"/>
      <c r="GS79" s="183"/>
      <c r="GT79" s="183"/>
      <c r="GU79" s="183"/>
      <c r="GV79" s="183"/>
      <c r="GW79" s="183"/>
      <c r="GX79" s="183"/>
      <c r="GY79" s="183"/>
      <c r="GZ79" s="183"/>
      <c r="HA79" s="183"/>
      <c r="HB79" s="183"/>
      <c r="HC79" s="183"/>
      <c r="HD79" s="183"/>
      <c r="HE79" s="183"/>
      <c r="HF79" s="183"/>
      <c r="HG79" s="183"/>
      <c r="HH79" s="183"/>
      <c r="HI79" s="183"/>
      <c r="HJ79" s="183"/>
      <c r="HK79" s="183"/>
      <c r="HL79" s="183"/>
      <c r="HM79" s="183"/>
      <c r="HN79" s="183"/>
      <c r="HO79" s="183"/>
      <c r="HP79" s="183"/>
      <c r="HQ79" s="183"/>
      <c r="HR79" s="183"/>
      <c r="HS79" s="183"/>
      <c r="HT79" s="183"/>
      <c r="HU79" s="183"/>
      <c r="HV79" s="183"/>
      <c r="HW79" s="183"/>
      <c r="HX79" s="183"/>
      <c r="HY79" s="183"/>
      <c r="HZ79" s="183"/>
      <c r="IA79" s="183"/>
      <c r="IB79" s="183"/>
      <c r="IC79" s="183"/>
      <c r="ID79" s="183"/>
      <c r="IE79" s="183"/>
      <c r="IF79" s="183"/>
      <c r="IG79" s="183"/>
      <c r="IH79" s="183"/>
      <c r="II79" s="183"/>
      <c r="IJ79" s="183"/>
      <c r="IK79" s="183"/>
      <c r="IL79" s="183"/>
      <c r="IM79" s="183"/>
      <c r="IN79" s="183"/>
      <c r="IO79" s="183"/>
      <c r="IP79" s="183"/>
      <c r="IQ79" s="183"/>
    </row>
    <row r="80" spans="1:251" s="151" customFormat="1" ht="15.6" x14ac:dyDescent="0.3">
      <c r="A80" s="195" t="s">
        <v>58</v>
      </c>
      <c r="B80" s="196"/>
      <c r="C80" s="197"/>
      <c r="D80" s="196"/>
      <c r="E80" s="198"/>
      <c r="F80" s="132"/>
      <c r="G80" s="184"/>
      <c r="H80" s="185"/>
      <c r="I80" s="70"/>
      <c r="J80" s="199"/>
    </row>
    <row r="81" spans="1:251" s="133" customFormat="1" ht="15.6" x14ac:dyDescent="0.3">
      <c r="A81" s="200" t="s">
        <v>267</v>
      </c>
      <c r="B81" s="201"/>
      <c r="C81" s="202"/>
      <c r="D81" s="203"/>
      <c r="E81" s="204"/>
      <c r="F81" s="186"/>
    </row>
    <row r="82" spans="1:251" s="133" customFormat="1" x14ac:dyDescent="0.25">
      <c r="A82" s="200" t="s">
        <v>268</v>
      </c>
      <c r="B82" s="201"/>
      <c r="C82" s="202"/>
      <c r="D82" s="203"/>
      <c r="E82" s="204"/>
    </row>
    <row r="83" spans="1:251" s="133" customFormat="1" x14ac:dyDescent="0.25">
      <c r="A83" s="200" t="s">
        <v>269</v>
      </c>
      <c r="B83" s="201"/>
      <c r="C83" s="202"/>
      <c r="D83" s="203"/>
      <c r="E83" s="204"/>
    </row>
    <row r="84" spans="1:251" s="133" customFormat="1" x14ac:dyDescent="0.25">
      <c r="A84" s="205"/>
      <c r="B84" s="206"/>
      <c r="C84" s="207"/>
      <c r="D84" s="207"/>
      <c r="E84" s="208" t="s">
        <v>270</v>
      </c>
    </row>
    <row r="85" spans="1:251" s="133" customFormat="1" x14ac:dyDescent="0.25">
      <c r="A85" s="205"/>
      <c r="B85" s="206"/>
      <c r="C85" s="207"/>
      <c r="D85" s="207"/>
      <c r="E85" s="208" t="s">
        <v>271</v>
      </c>
    </row>
    <row r="86" spans="1:251" s="133" customFormat="1" x14ac:dyDescent="0.25">
      <c r="A86" s="209"/>
      <c r="B86" s="210"/>
      <c r="C86" s="211"/>
      <c r="D86" s="211"/>
      <c r="E86" s="212" t="s">
        <v>272</v>
      </c>
    </row>
    <row r="87" spans="1:251" s="133" customFormat="1" x14ac:dyDescent="0.25">
      <c r="A87" s="213"/>
      <c r="B87" s="62"/>
      <c r="C87" s="63"/>
      <c r="D87" s="63"/>
      <c r="E87" s="65"/>
    </row>
    <row r="88" spans="1:251" s="133" customFormat="1" x14ac:dyDescent="0.25">
      <c r="A88" s="213"/>
      <c r="B88" s="62"/>
      <c r="C88" s="63"/>
      <c r="D88" s="63"/>
      <c r="E88" s="65"/>
    </row>
    <row r="89" spans="1:251" s="193" customFormat="1" x14ac:dyDescent="0.25">
      <c r="A89" s="213"/>
      <c r="B89" s="62"/>
      <c r="C89" s="63"/>
      <c r="D89" s="63"/>
      <c r="E89" s="65"/>
      <c r="F89" s="13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3"/>
      <c r="BR89" s="183"/>
      <c r="BS89" s="183"/>
      <c r="BT89" s="183"/>
      <c r="BU89" s="183"/>
      <c r="BV89" s="183"/>
      <c r="BW89" s="183"/>
      <c r="BX89" s="183"/>
      <c r="BY89" s="183"/>
      <c r="BZ89" s="183"/>
      <c r="CA89" s="183"/>
      <c r="CB89" s="183"/>
      <c r="CC89" s="183"/>
      <c r="CD89" s="183"/>
      <c r="CE89" s="183"/>
      <c r="CF89" s="183"/>
      <c r="CG89" s="183"/>
      <c r="CH89" s="183"/>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3"/>
      <c r="DF89" s="183"/>
      <c r="DG89" s="183"/>
      <c r="DH89" s="183"/>
      <c r="DI89" s="183"/>
      <c r="DJ89" s="183"/>
      <c r="DK89" s="183"/>
      <c r="DL89" s="183"/>
      <c r="DM89" s="183"/>
      <c r="DN89" s="183"/>
      <c r="DO89" s="183"/>
      <c r="DP89" s="183"/>
      <c r="DQ89" s="183"/>
      <c r="DR89" s="183"/>
      <c r="DS89" s="183"/>
      <c r="DT89" s="183"/>
      <c r="DU89" s="183"/>
      <c r="DV89" s="183"/>
      <c r="DW89" s="183"/>
      <c r="DX89" s="183"/>
      <c r="DY89" s="183"/>
      <c r="DZ89" s="183"/>
      <c r="EA89" s="183"/>
      <c r="EB89" s="183"/>
      <c r="EC89" s="183"/>
      <c r="ED89" s="183"/>
      <c r="EE89" s="183"/>
      <c r="EF89" s="183"/>
      <c r="EG89" s="183"/>
      <c r="EH89" s="183"/>
      <c r="EI89" s="183"/>
      <c r="EJ89" s="183"/>
      <c r="EK89" s="183"/>
      <c r="EL89" s="183"/>
      <c r="EM89" s="183"/>
      <c r="EN89" s="183"/>
      <c r="EO89" s="183"/>
      <c r="EP89" s="183"/>
      <c r="EQ89" s="183"/>
      <c r="ER89" s="183"/>
      <c r="ES89" s="183"/>
      <c r="ET89" s="183"/>
      <c r="EU89" s="183"/>
      <c r="EV89" s="183"/>
      <c r="EW89" s="183"/>
      <c r="EX89" s="183"/>
      <c r="EY89" s="183"/>
      <c r="EZ89" s="183"/>
      <c r="FA89" s="183"/>
      <c r="FB89" s="183"/>
      <c r="FC89" s="183"/>
      <c r="FD89" s="183"/>
      <c r="FE89" s="183"/>
      <c r="FF89" s="183"/>
      <c r="FG89" s="183"/>
      <c r="FH89" s="183"/>
      <c r="FI89" s="183"/>
      <c r="FJ89" s="183"/>
      <c r="FK89" s="183"/>
      <c r="FL89" s="183"/>
      <c r="FM89" s="183"/>
      <c r="FN89" s="183"/>
      <c r="FO89" s="183"/>
      <c r="FP89" s="183"/>
      <c r="FQ89" s="183"/>
      <c r="FR89" s="183"/>
      <c r="FS89" s="183"/>
      <c r="FT89" s="183"/>
      <c r="FU89" s="183"/>
      <c r="FV89" s="183"/>
      <c r="FW89" s="183"/>
      <c r="FX89" s="183"/>
      <c r="FY89" s="183"/>
      <c r="FZ89" s="183"/>
      <c r="GA89" s="183"/>
      <c r="GB89" s="183"/>
      <c r="GC89" s="183"/>
      <c r="GD89" s="183"/>
      <c r="GE89" s="183"/>
      <c r="GF89" s="183"/>
      <c r="GG89" s="183"/>
      <c r="GH89" s="183"/>
      <c r="GI89" s="183"/>
      <c r="GJ89" s="183"/>
      <c r="GK89" s="183"/>
      <c r="GL89" s="183"/>
      <c r="GM89" s="183"/>
      <c r="GN89" s="183"/>
      <c r="GO89" s="183"/>
      <c r="GP89" s="183"/>
      <c r="GQ89" s="183"/>
      <c r="GR89" s="183"/>
      <c r="GS89" s="183"/>
      <c r="GT89" s="183"/>
      <c r="GU89" s="183"/>
      <c r="GV89" s="183"/>
      <c r="GW89" s="183"/>
      <c r="GX89" s="183"/>
      <c r="GY89" s="183"/>
      <c r="GZ89" s="183"/>
      <c r="HA89" s="183"/>
      <c r="HB89" s="183"/>
      <c r="HC89" s="183"/>
      <c r="HD89" s="183"/>
      <c r="HE89" s="183"/>
      <c r="HF89" s="183"/>
      <c r="HG89" s="183"/>
      <c r="HH89" s="183"/>
      <c r="HI89" s="183"/>
      <c r="HJ89" s="183"/>
      <c r="HK89" s="183"/>
      <c r="HL89" s="183"/>
      <c r="HM89" s="183"/>
      <c r="HN89" s="183"/>
      <c r="HO89" s="183"/>
      <c r="HP89" s="183"/>
      <c r="HQ89" s="183"/>
      <c r="HR89" s="183"/>
      <c r="HS89" s="183"/>
      <c r="HT89" s="183"/>
      <c r="HU89" s="183"/>
      <c r="HV89" s="183"/>
      <c r="HW89" s="183"/>
      <c r="HX89" s="183"/>
      <c r="HY89" s="183"/>
      <c r="HZ89" s="183"/>
      <c r="IA89" s="183"/>
      <c r="IB89" s="183"/>
      <c r="IC89" s="183"/>
      <c r="ID89" s="183"/>
      <c r="IE89" s="183"/>
      <c r="IF89" s="183"/>
      <c r="IG89" s="183"/>
      <c r="IH89" s="183"/>
      <c r="II89" s="183"/>
      <c r="IJ89" s="183"/>
      <c r="IK89" s="183"/>
      <c r="IL89" s="183"/>
      <c r="IM89" s="183"/>
      <c r="IN89" s="183"/>
      <c r="IO89" s="183"/>
      <c r="IP89" s="183"/>
      <c r="IQ89" s="183"/>
    </row>
    <row r="90" spans="1:251" s="133" customFormat="1" x14ac:dyDescent="0.25">
      <c r="A90" s="213"/>
      <c r="B90" s="62"/>
      <c r="C90" s="63"/>
      <c r="D90" s="63"/>
      <c r="E90" s="65"/>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2"/>
      <c r="BU90" s="132"/>
      <c r="BV90" s="132"/>
      <c r="BW90" s="132"/>
      <c r="BX90" s="132"/>
      <c r="BY90" s="132"/>
      <c r="BZ90" s="132"/>
      <c r="CA90" s="132"/>
      <c r="CB90" s="132"/>
      <c r="CC90" s="132"/>
      <c r="CD90" s="132"/>
      <c r="CE90" s="132"/>
      <c r="CF90" s="132"/>
      <c r="CG90" s="132"/>
      <c r="CH90" s="132"/>
      <c r="CI90" s="132"/>
      <c r="CJ90" s="132"/>
      <c r="CK90" s="132"/>
      <c r="CL90" s="132"/>
      <c r="CM90" s="132"/>
      <c r="CN90" s="132"/>
      <c r="CO90" s="132"/>
      <c r="CP90" s="132"/>
      <c r="CQ90" s="132"/>
      <c r="CR90" s="132"/>
      <c r="CS90" s="132"/>
      <c r="CT90" s="132"/>
      <c r="CU90" s="132"/>
      <c r="CV90" s="132"/>
      <c r="CW90" s="132"/>
      <c r="CX90" s="132"/>
      <c r="CY90" s="132"/>
      <c r="CZ90" s="132"/>
      <c r="DA90" s="132"/>
      <c r="DB90" s="132"/>
      <c r="DC90" s="132"/>
      <c r="DD90" s="132"/>
      <c r="DE90" s="132"/>
      <c r="DF90" s="132"/>
      <c r="DG90" s="132"/>
      <c r="DH90" s="132"/>
      <c r="DI90" s="132"/>
      <c r="DJ90" s="132"/>
      <c r="DK90" s="132"/>
      <c r="DL90" s="132"/>
      <c r="DM90" s="132"/>
      <c r="DN90" s="132"/>
      <c r="DO90" s="132"/>
      <c r="DP90" s="132"/>
      <c r="DQ90" s="132"/>
      <c r="DR90" s="132"/>
      <c r="DS90" s="132"/>
      <c r="DT90" s="132"/>
      <c r="DU90" s="132"/>
      <c r="DV90" s="132"/>
      <c r="DW90" s="132"/>
      <c r="DX90" s="132"/>
      <c r="DY90" s="132"/>
      <c r="DZ90" s="132"/>
      <c r="EA90" s="132"/>
      <c r="EB90" s="132"/>
      <c r="EC90" s="132"/>
      <c r="ED90" s="132"/>
      <c r="EE90" s="132"/>
      <c r="EF90" s="132"/>
      <c r="EG90" s="132"/>
      <c r="EH90" s="132"/>
      <c r="EI90" s="132"/>
      <c r="EJ90" s="132"/>
      <c r="EK90" s="132"/>
      <c r="EL90" s="132"/>
      <c r="EM90" s="132"/>
      <c r="EN90" s="132"/>
      <c r="EO90" s="132"/>
      <c r="EP90" s="132"/>
      <c r="EQ90" s="132"/>
      <c r="ER90" s="132"/>
      <c r="ES90" s="132"/>
      <c r="ET90" s="132"/>
      <c r="EU90" s="132"/>
      <c r="EV90" s="132"/>
      <c r="EW90" s="132"/>
      <c r="EX90" s="132"/>
      <c r="EY90" s="132"/>
      <c r="EZ90" s="132"/>
      <c r="FA90" s="132"/>
      <c r="FB90" s="132"/>
      <c r="FC90" s="132"/>
      <c r="FD90" s="132"/>
      <c r="FE90" s="132"/>
      <c r="FF90" s="132"/>
      <c r="FG90" s="132"/>
      <c r="FH90" s="132"/>
      <c r="FI90" s="132"/>
      <c r="FJ90" s="132"/>
      <c r="FK90" s="132"/>
      <c r="FL90" s="132"/>
      <c r="FM90" s="132"/>
      <c r="FN90" s="132"/>
      <c r="FO90" s="132"/>
      <c r="FP90" s="132"/>
      <c r="FQ90" s="132"/>
      <c r="FR90" s="132"/>
      <c r="FS90" s="132"/>
      <c r="FT90" s="132"/>
      <c r="FU90" s="132"/>
      <c r="FV90" s="132"/>
      <c r="FW90" s="132"/>
      <c r="FX90" s="132"/>
      <c r="FY90" s="132"/>
      <c r="FZ90" s="132"/>
      <c r="GA90" s="132"/>
      <c r="GB90" s="132"/>
      <c r="GC90" s="132"/>
      <c r="GD90" s="132"/>
      <c r="GE90" s="132"/>
      <c r="GF90" s="132"/>
      <c r="GG90" s="132"/>
      <c r="GH90" s="132"/>
      <c r="GI90" s="132"/>
      <c r="GJ90" s="132"/>
      <c r="GK90" s="132"/>
      <c r="GL90" s="132"/>
      <c r="GM90" s="132"/>
      <c r="GN90" s="132"/>
      <c r="GO90" s="132"/>
      <c r="GP90" s="132"/>
      <c r="GQ90" s="132"/>
      <c r="GR90" s="132"/>
      <c r="GS90" s="132"/>
      <c r="GT90" s="132"/>
      <c r="GU90" s="132"/>
      <c r="GV90" s="132"/>
      <c r="GW90" s="132"/>
      <c r="GX90" s="132"/>
      <c r="GY90" s="132"/>
      <c r="GZ90" s="132"/>
      <c r="HA90" s="132"/>
      <c r="HB90" s="132"/>
      <c r="HC90" s="132"/>
      <c r="HD90" s="132"/>
      <c r="HE90" s="132"/>
      <c r="HF90" s="132"/>
      <c r="HG90" s="132"/>
      <c r="HH90" s="132"/>
      <c r="HI90" s="132"/>
      <c r="HJ90" s="132"/>
      <c r="HK90" s="132"/>
      <c r="HL90" s="132"/>
      <c r="HM90" s="132"/>
      <c r="HN90" s="132"/>
      <c r="HO90" s="132"/>
      <c r="HP90" s="132"/>
      <c r="HQ90" s="132"/>
      <c r="HR90" s="132"/>
      <c r="HS90" s="132"/>
      <c r="HT90" s="132"/>
      <c r="HU90" s="132"/>
      <c r="HV90" s="132"/>
      <c r="HW90" s="132"/>
      <c r="HX90" s="132"/>
      <c r="HY90" s="132"/>
      <c r="HZ90" s="132"/>
      <c r="IA90" s="132"/>
      <c r="IB90" s="132"/>
      <c r="IC90" s="132"/>
      <c r="ID90" s="132"/>
      <c r="IE90" s="132"/>
      <c r="IF90" s="132"/>
      <c r="IG90" s="132"/>
      <c r="IH90" s="132"/>
      <c r="II90" s="132"/>
      <c r="IJ90" s="132"/>
      <c r="IK90" s="132"/>
      <c r="IL90" s="132"/>
      <c r="IM90" s="132"/>
      <c r="IN90" s="132"/>
      <c r="IO90" s="132"/>
      <c r="IP90" s="132"/>
      <c r="IQ90" s="132"/>
    </row>
    <row r="91" spans="1:251" s="133" customFormat="1" x14ac:dyDescent="0.25">
      <c r="A91" s="213"/>
      <c r="B91" s="62"/>
      <c r="C91" s="63"/>
      <c r="D91" s="63"/>
      <c r="E91" s="65"/>
      <c r="F91" s="183"/>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32"/>
      <c r="CH91" s="132"/>
      <c r="CI91" s="132"/>
      <c r="CJ91" s="132"/>
      <c r="CK91" s="132"/>
      <c r="CL91" s="132"/>
      <c r="CM91" s="132"/>
      <c r="CN91" s="132"/>
      <c r="CO91" s="132"/>
      <c r="CP91" s="132"/>
      <c r="CQ91" s="132"/>
      <c r="CR91" s="132"/>
      <c r="CS91" s="132"/>
      <c r="CT91" s="132"/>
      <c r="CU91" s="132"/>
      <c r="CV91" s="132"/>
      <c r="CW91" s="132"/>
      <c r="CX91" s="132"/>
      <c r="CY91" s="132"/>
      <c r="CZ91" s="132"/>
      <c r="DA91" s="132"/>
      <c r="DB91" s="132"/>
      <c r="DC91" s="132"/>
      <c r="DD91" s="132"/>
      <c r="DE91" s="132"/>
      <c r="DF91" s="132"/>
      <c r="DG91" s="132"/>
      <c r="DH91" s="132"/>
      <c r="DI91" s="132"/>
      <c r="DJ91" s="132"/>
      <c r="DK91" s="132"/>
      <c r="DL91" s="132"/>
      <c r="DM91" s="132"/>
      <c r="DN91" s="132"/>
      <c r="DO91" s="132"/>
      <c r="DP91" s="132"/>
      <c r="DQ91" s="132"/>
      <c r="DR91" s="132"/>
      <c r="DS91" s="132"/>
      <c r="DT91" s="132"/>
      <c r="DU91" s="132"/>
      <c r="DV91" s="132"/>
      <c r="DW91" s="132"/>
      <c r="DX91" s="132"/>
      <c r="DY91" s="132"/>
      <c r="DZ91" s="132"/>
      <c r="EA91" s="132"/>
      <c r="EB91" s="132"/>
      <c r="EC91" s="132"/>
      <c r="ED91" s="132"/>
      <c r="EE91" s="132"/>
      <c r="EF91" s="132"/>
      <c r="EG91" s="132"/>
      <c r="EH91" s="132"/>
      <c r="EI91" s="132"/>
      <c r="EJ91" s="132"/>
      <c r="EK91" s="132"/>
      <c r="EL91" s="132"/>
      <c r="EM91" s="132"/>
      <c r="EN91" s="132"/>
      <c r="EO91" s="132"/>
      <c r="EP91" s="132"/>
      <c r="EQ91" s="132"/>
      <c r="ER91" s="132"/>
      <c r="ES91" s="132"/>
      <c r="ET91" s="132"/>
      <c r="EU91" s="132"/>
      <c r="EV91" s="132"/>
      <c r="EW91" s="132"/>
      <c r="EX91" s="132"/>
      <c r="EY91" s="132"/>
      <c r="EZ91" s="132"/>
      <c r="FA91" s="132"/>
      <c r="FB91" s="132"/>
      <c r="FC91" s="132"/>
      <c r="FD91" s="132"/>
      <c r="FE91" s="132"/>
      <c r="FF91" s="132"/>
      <c r="FG91" s="132"/>
      <c r="FH91" s="132"/>
      <c r="FI91" s="132"/>
      <c r="FJ91" s="132"/>
      <c r="FK91" s="132"/>
      <c r="FL91" s="132"/>
      <c r="FM91" s="132"/>
      <c r="FN91" s="132"/>
      <c r="FO91" s="132"/>
      <c r="FP91" s="132"/>
      <c r="FQ91" s="132"/>
      <c r="FR91" s="132"/>
      <c r="FS91" s="132"/>
      <c r="FT91" s="132"/>
      <c r="FU91" s="132"/>
      <c r="FV91" s="132"/>
      <c r="FW91" s="132"/>
      <c r="FX91" s="132"/>
      <c r="FY91" s="132"/>
      <c r="FZ91" s="132"/>
      <c r="GA91" s="132"/>
      <c r="GB91" s="132"/>
      <c r="GC91" s="132"/>
      <c r="GD91" s="132"/>
      <c r="GE91" s="132"/>
      <c r="GF91" s="132"/>
      <c r="GG91" s="132"/>
      <c r="GH91" s="132"/>
      <c r="GI91" s="132"/>
      <c r="GJ91" s="132"/>
      <c r="GK91" s="132"/>
      <c r="GL91" s="132"/>
      <c r="GM91" s="132"/>
      <c r="GN91" s="132"/>
      <c r="GO91" s="132"/>
      <c r="GP91" s="132"/>
      <c r="GQ91" s="132"/>
      <c r="GR91" s="132"/>
      <c r="GS91" s="132"/>
      <c r="GT91" s="132"/>
      <c r="GU91" s="132"/>
      <c r="GV91" s="132"/>
      <c r="GW91" s="132"/>
      <c r="GX91" s="132"/>
      <c r="GY91" s="132"/>
      <c r="GZ91" s="132"/>
      <c r="HA91" s="132"/>
      <c r="HB91" s="132"/>
      <c r="HC91" s="132"/>
      <c r="HD91" s="132"/>
      <c r="HE91" s="132"/>
      <c r="HF91" s="132"/>
      <c r="HG91" s="132"/>
      <c r="HH91" s="132"/>
      <c r="HI91" s="132"/>
      <c r="HJ91" s="132"/>
      <c r="HK91" s="132"/>
      <c r="HL91" s="132"/>
      <c r="HM91" s="132"/>
      <c r="HN91" s="132"/>
      <c r="HO91" s="132"/>
      <c r="HP91" s="132"/>
      <c r="HQ91" s="132"/>
      <c r="HR91" s="132"/>
      <c r="HS91" s="132"/>
      <c r="HT91" s="132"/>
      <c r="HU91" s="132"/>
      <c r="HV91" s="132"/>
      <c r="HW91" s="132"/>
      <c r="HX91" s="132"/>
      <c r="HY91" s="132"/>
      <c r="HZ91" s="132"/>
      <c r="IA91" s="132"/>
      <c r="IB91" s="132"/>
      <c r="IC91" s="132"/>
      <c r="ID91" s="132"/>
      <c r="IE91" s="132"/>
      <c r="IF91" s="132"/>
      <c r="IG91" s="132"/>
      <c r="IH91" s="132"/>
      <c r="II91" s="132"/>
      <c r="IJ91" s="132"/>
      <c r="IK91" s="132"/>
      <c r="IL91" s="132"/>
      <c r="IM91" s="132"/>
      <c r="IN91" s="132"/>
      <c r="IO91" s="132"/>
      <c r="IP91" s="132"/>
      <c r="IQ91" s="132"/>
    </row>
    <row r="92" spans="1:251" s="133" customFormat="1" x14ac:dyDescent="0.25">
      <c r="A92" s="213"/>
      <c r="B92" s="62"/>
      <c r="C92" s="63"/>
      <c r="D92" s="63"/>
      <c r="E92" s="65"/>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2"/>
      <c r="BU92" s="132"/>
      <c r="BV92" s="132"/>
      <c r="BW92" s="132"/>
      <c r="BX92" s="132"/>
      <c r="BY92" s="132"/>
      <c r="BZ92" s="132"/>
      <c r="CA92" s="132"/>
      <c r="CB92" s="132"/>
      <c r="CC92" s="132"/>
      <c r="CD92" s="132"/>
      <c r="CE92" s="132"/>
      <c r="CF92" s="132"/>
      <c r="CG92" s="132"/>
      <c r="CH92" s="132"/>
      <c r="CI92" s="132"/>
      <c r="CJ92" s="132"/>
      <c r="CK92" s="132"/>
      <c r="CL92" s="132"/>
      <c r="CM92" s="132"/>
      <c r="CN92" s="132"/>
      <c r="CO92" s="132"/>
      <c r="CP92" s="132"/>
      <c r="CQ92" s="132"/>
      <c r="CR92" s="132"/>
      <c r="CS92" s="132"/>
      <c r="CT92" s="132"/>
      <c r="CU92" s="132"/>
      <c r="CV92" s="132"/>
      <c r="CW92" s="132"/>
      <c r="CX92" s="132"/>
      <c r="CY92" s="132"/>
      <c r="CZ92" s="132"/>
      <c r="DA92" s="132"/>
      <c r="DB92" s="132"/>
      <c r="DC92" s="132"/>
      <c r="DD92" s="132"/>
      <c r="DE92" s="132"/>
      <c r="DF92" s="132"/>
      <c r="DG92" s="132"/>
      <c r="DH92" s="132"/>
      <c r="DI92" s="132"/>
      <c r="DJ92" s="132"/>
      <c r="DK92" s="132"/>
      <c r="DL92" s="132"/>
      <c r="DM92" s="132"/>
      <c r="DN92" s="132"/>
      <c r="DO92" s="132"/>
      <c r="DP92" s="132"/>
      <c r="DQ92" s="132"/>
      <c r="DR92" s="132"/>
      <c r="DS92" s="132"/>
      <c r="DT92" s="132"/>
      <c r="DU92" s="132"/>
      <c r="DV92" s="132"/>
      <c r="DW92" s="132"/>
      <c r="DX92" s="132"/>
      <c r="DY92" s="132"/>
      <c r="DZ92" s="132"/>
      <c r="EA92" s="132"/>
      <c r="EB92" s="132"/>
      <c r="EC92" s="132"/>
      <c r="ED92" s="132"/>
      <c r="EE92" s="132"/>
      <c r="EF92" s="132"/>
      <c r="EG92" s="132"/>
      <c r="EH92" s="132"/>
      <c r="EI92" s="132"/>
      <c r="EJ92" s="132"/>
      <c r="EK92" s="132"/>
      <c r="EL92" s="132"/>
      <c r="EM92" s="132"/>
      <c r="EN92" s="132"/>
      <c r="EO92" s="132"/>
      <c r="EP92" s="132"/>
      <c r="EQ92" s="132"/>
      <c r="ER92" s="132"/>
      <c r="ES92" s="132"/>
      <c r="ET92" s="132"/>
      <c r="EU92" s="132"/>
      <c r="EV92" s="132"/>
      <c r="EW92" s="132"/>
      <c r="EX92" s="132"/>
      <c r="EY92" s="132"/>
      <c r="EZ92" s="132"/>
      <c r="FA92" s="132"/>
      <c r="FB92" s="132"/>
      <c r="FC92" s="132"/>
      <c r="FD92" s="132"/>
      <c r="FE92" s="132"/>
      <c r="FF92" s="132"/>
      <c r="FG92" s="132"/>
      <c r="FH92" s="132"/>
      <c r="FI92" s="132"/>
      <c r="FJ92" s="132"/>
      <c r="FK92" s="132"/>
      <c r="FL92" s="132"/>
      <c r="FM92" s="132"/>
      <c r="FN92" s="132"/>
      <c r="FO92" s="132"/>
      <c r="FP92" s="132"/>
      <c r="FQ92" s="132"/>
      <c r="FR92" s="132"/>
      <c r="FS92" s="132"/>
      <c r="FT92" s="132"/>
      <c r="FU92" s="132"/>
      <c r="FV92" s="132"/>
      <c r="FW92" s="132"/>
      <c r="FX92" s="132"/>
      <c r="FY92" s="132"/>
      <c r="FZ92" s="132"/>
      <c r="GA92" s="132"/>
      <c r="GB92" s="132"/>
      <c r="GC92" s="132"/>
      <c r="GD92" s="132"/>
      <c r="GE92" s="132"/>
      <c r="GF92" s="132"/>
      <c r="GG92" s="132"/>
      <c r="GH92" s="132"/>
      <c r="GI92" s="132"/>
      <c r="GJ92" s="132"/>
      <c r="GK92" s="132"/>
      <c r="GL92" s="132"/>
      <c r="GM92" s="132"/>
      <c r="GN92" s="132"/>
      <c r="GO92" s="132"/>
      <c r="GP92" s="132"/>
      <c r="GQ92" s="132"/>
      <c r="GR92" s="132"/>
      <c r="GS92" s="132"/>
      <c r="GT92" s="132"/>
      <c r="GU92" s="132"/>
      <c r="GV92" s="132"/>
      <c r="GW92" s="132"/>
      <c r="GX92" s="132"/>
      <c r="GY92" s="132"/>
      <c r="GZ92" s="132"/>
      <c r="HA92" s="132"/>
      <c r="HB92" s="132"/>
      <c r="HC92" s="132"/>
      <c r="HD92" s="132"/>
      <c r="HE92" s="132"/>
      <c r="HF92" s="132"/>
      <c r="HG92" s="132"/>
      <c r="HH92" s="132"/>
      <c r="HI92" s="132"/>
      <c r="HJ92" s="132"/>
      <c r="HK92" s="132"/>
      <c r="HL92" s="132"/>
      <c r="HM92" s="132"/>
      <c r="HN92" s="132"/>
      <c r="HO92" s="132"/>
      <c r="HP92" s="132"/>
      <c r="HQ92" s="132"/>
      <c r="HR92" s="132"/>
      <c r="HS92" s="132"/>
      <c r="HT92" s="132"/>
      <c r="HU92" s="132"/>
      <c r="HV92" s="132"/>
      <c r="HW92" s="132"/>
      <c r="HX92" s="132"/>
      <c r="HY92" s="132"/>
      <c r="HZ92" s="132"/>
      <c r="IA92" s="132"/>
      <c r="IB92" s="132"/>
      <c r="IC92" s="132"/>
      <c r="ID92" s="132"/>
      <c r="IE92" s="132"/>
      <c r="IF92" s="132"/>
      <c r="IG92" s="132"/>
      <c r="IH92" s="132"/>
      <c r="II92" s="132"/>
      <c r="IJ92" s="132"/>
      <c r="IK92" s="132"/>
      <c r="IL92" s="132"/>
      <c r="IM92" s="132"/>
      <c r="IN92" s="132"/>
      <c r="IO92" s="132"/>
      <c r="IP92" s="132"/>
      <c r="IQ92" s="132"/>
    </row>
    <row r="93" spans="1:251" s="133" customFormat="1" x14ac:dyDescent="0.25">
      <c r="A93" s="213"/>
      <c r="B93" s="62"/>
      <c r="C93" s="63"/>
      <c r="D93" s="63"/>
      <c r="E93" s="65"/>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2"/>
      <c r="BU93" s="132"/>
      <c r="BV93" s="132"/>
      <c r="BW93" s="132"/>
      <c r="BX93" s="132"/>
      <c r="BY93" s="132"/>
      <c r="BZ93" s="132"/>
      <c r="CA93" s="132"/>
      <c r="CB93" s="132"/>
      <c r="CC93" s="132"/>
      <c r="CD93" s="132"/>
      <c r="CE93" s="132"/>
      <c r="CF93" s="132"/>
      <c r="CG93" s="132"/>
      <c r="CH93" s="132"/>
      <c r="CI93" s="132"/>
      <c r="CJ93" s="132"/>
      <c r="CK93" s="132"/>
      <c r="CL93" s="132"/>
      <c r="CM93" s="132"/>
      <c r="CN93" s="132"/>
      <c r="CO93" s="132"/>
      <c r="CP93" s="132"/>
      <c r="CQ93" s="132"/>
      <c r="CR93" s="132"/>
      <c r="CS93" s="132"/>
      <c r="CT93" s="132"/>
      <c r="CU93" s="132"/>
      <c r="CV93" s="132"/>
      <c r="CW93" s="132"/>
      <c r="CX93" s="132"/>
      <c r="CY93" s="132"/>
      <c r="CZ93" s="132"/>
      <c r="DA93" s="132"/>
      <c r="DB93" s="132"/>
      <c r="DC93" s="132"/>
      <c r="DD93" s="132"/>
      <c r="DE93" s="132"/>
      <c r="DF93" s="132"/>
      <c r="DG93" s="132"/>
      <c r="DH93" s="132"/>
      <c r="DI93" s="132"/>
      <c r="DJ93" s="132"/>
      <c r="DK93" s="132"/>
      <c r="DL93" s="132"/>
      <c r="DM93" s="132"/>
      <c r="DN93" s="132"/>
      <c r="DO93" s="132"/>
      <c r="DP93" s="132"/>
      <c r="DQ93" s="132"/>
      <c r="DR93" s="132"/>
      <c r="DS93" s="132"/>
      <c r="DT93" s="132"/>
      <c r="DU93" s="132"/>
      <c r="DV93" s="132"/>
      <c r="DW93" s="132"/>
      <c r="DX93" s="132"/>
      <c r="DY93" s="132"/>
      <c r="DZ93" s="132"/>
      <c r="EA93" s="132"/>
      <c r="EB93" s="132"/>
      <c r="EC93" s="132"/>
      <c r="ED93" s="132"/>
      <c r="EE93" s="132"/>
      <c r="EF93" s="132"/>
      <c r="EG93" s="132"/>
      <c r="EH93" s="132"/>
      <c r="EI93" s="132"/>
      <c r="EJ93" s="132"/>
      <c r="EK93" s="132"/>
      <c r="EL93" s="132"/>
      <c r="EM93" s="132"/>
      <c r="EN93" s="132"/>
      <c r="EO93" s="132"/>
      <c r="EP93" s="132"/>
      <c r="EQ93" s="132"/>
      <c r="ER93" s="132"/>
      <c r="ES93" s="132"/>
      <c r="ET93" s="132"/>
      <c r="EU93" s="132"/>
      <c r="EV93" s="132"/>
      <c r="EW93" s="132"/>
      <c r="EX93" s="132"/>
      <c r="EY93" s="132"/>
      <c r="EZ93" s="132"/>
      <c r="FA93" s="132"/>
      <c r="FB93" s="132"/>
      <c r="FC93" s="132"/>
      <c r="FD93" s="132"/>
      <c r="FE93" s="132"/>
      <c r="FF93" s="132"/>
      <c r="FG93" s="132"/>
      <c r="FH93" s="132"/>
      <c r="FI93" s="132"/>
      <c r="FJ93" s="132"/>
      <c r="FK93" s="132"/>
      <c r="FL93" s="132"/>
      <c r="FM93" s="132"/>
      <c r="FN93" s="132"/>
      <c r="FO93" s="132"/>
      <c r="FP93" s="132"/>
      <c r="FQ93" s="132"/>
      <c r="FR93" s="132"/>
      <c r="FS93" s="132"/>
      <c r="FT93" s="132"/>
      <c r="FU93" s="132"/>
      <c r="FV93" s="132"/>
      <c r="FW93" s="132"/>
      <c r="FX93" s="132"/>
      <c r="FY93" s="132"/>
      <c r="FZ93" s="132"/>
      <c r="GA93" s="132"/>
      <c r="GB93" s="132"/>
      <c r="GC93" s="132"/>
      <c r="GD93" s="132"/>
      <c r="GE93" s="132"/>
      <c r="GF93" s="132"/>
      <c r="GG93" s="132"/>
      <c r="GH93" s="132"/>
      <c r="GI93" s="132"/>
      <c r="GJ93" s="132"/>
      <c r="GK93" s="132"/>
      <c r="GL93" s="132"/>
      <c r="GM93" s="132"/>
      <c r="GN93" s="132"/>
      <c r="GO93" s="132"/>
      <c r="GP93" s="132"/>
      <c r="GQ93" s="132"/>
      <c r="GR93" s="132"/>
      <c r="GS93" s="132"/>
      <c r="GT93" s="132"/>
      <c r="GU93" s="132"/>
      <c r="GV93" s="132"/>
      <c r="GW93" s="132"/>
      <c r="GX93" s="132"/>
      <c r="GY93" s="132"/>
      <c r="GZ93" s="132"/>
      <c r="HA93" s="132"/>
      <c r="HB93" s="132"/>
      <c r="HC93" s="132"/>
      <c r="HD93" s="132"/>
      <c r="HE93" s="132"/>
      <c r="HF93" s="132"/>
      <c r="HG93" s="132"/>
      <c r="HH93" s="132"/>
      <c r="HI93" s="132"/>
      <c r="HJ93" s="132"/>
      <c r="HK93" s="132"/>
      <c r="HL93" s="132"/>
      <c r="HM93" s="132"/>
      <c r="HN93" s="132"/>
      <c r="HO93" s="132"/>
      <c r="HP93" s="132"/>
      <c r="HQ93" s="132"/>
      <c r="HR93" s="132"/>
      <c r="HS93" s="132"/>
      <c r="HT93" s="132"/>
      <c r="HU93" s="132"/>
      <c r="HV93" s="132"/>
      <c r="HW93" s="132"/>
      <c r="HX93" s="132"/>
      <c r="HY93" s="132"/>
      <c r="HZ93" s="132"/>
      <c r="IA93" s="132"/>
      <c r="IB93" s="132"/>
      <c r="IC93" s="132"/>
      <c r="ID93" s="132"/>
      <c r="IE93" s="132"/>
      <c r="IF93" s="132"/>
      <c r="IG93" s="132"/>
      <c r="IH93" s="132"/>
      <c r="II93" s="132"/>
      <c r="IJ93" s="132"/>
      <c r="IK93" s="132"/>
      <c r="IL93" s="132"/>
      <c r="IM93" s="132"/>
      <c r="IN93" s="132"/>
      <c r="IO93" s="132"/>
      <c r="IP93" s="132"/>
      <c r="IQ93" s="132"/>
    </row>
    <row r="94" spans="1:251" s="133" customFormat="1" x14ac:dyDescent="0.25">
      <c r="A94" s="213"/>
      <c r="B94" s="62"/>
      <c r="C94" s="63"/>
      <c r="D94" s="63"/>
      <c r="E94" s="65"/>
      <c r="F94" s="132"/>
    </row>
    <row r="95" spans="1:251" s="133" customFormat="1" x14ac:dyDescent="0.25">
      <c r="A95" s="213"/>
      <c r="B95" s="62"/>
      <c r="C95" s="63"/>
      <c r="D95" s="63"/>
      <c r="E95" s="65"/>
      <c r="F95" s="132"/>
    </row>
    <row r="96" spans="1:251" s="133" customFormat="1" x14ac:dyDescent="0.25">
      <c r="A96" s="213"/>
      <c r="B96" s="62"/>
      <c r="C96" s="63"/>
      <c r="D96" s="63"/>
      <c r="E96" s="65"/>
    </row>
    <row r="97" spans="1:251" s="133" customFormat="1" x14ac:dyDescent="0.25">
      <c r="A97" s="213"/>
      <c r="B97" s="62"/>
      <c r="C97" s="63"/>
      <c r="D97" s="63"/>
      <c r="E97" s="65"/>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2"/>
      <c r="BU97" s="132"/>
      <c r="BV97" s="132"/>
      <c r="BW97" s="132"/>
      <c r="BX97" s="132"/>
      <c r="BY97" s="132"/>
      <c r="BZ97" s="132"/>
      <c r="CA97" s="132"/>
      <c r="CB97" s="132"/>
      <c r="CC97" s="132"/>
      <c r="CD97" s="132"/>
      <c r="CE97" s="132"/>
      <c r="CF97" s="132"/>
      <c r="CG97" s="132"/>
      <c r="CH97" s="132"/>
      <c r="CI97" s="132"/>
      <c r="CJ97" s="132"/>
      <c r="CK97" s="132"/>
      <c r="CL97" s="132"/>
      <c r="CM97" s="132"/>
      <c r="CN97" s="132"/>
      <c r="CO97" s="132"/>
      <c r="CP97" s="132"/>
      <c r="CQ97" s="132"/>
      <c r="CR97" s="132"/>
      <c r="CS97" s="132"/>
      <c r="CT97" s="132"/>
      <c r="CU97" s="132"/>
      <c r="CV97" s="132"/>
      <c r="CW97" s="132"/>
      <c r="CX97" s="132"/>
      <c r="CY97" s="132"/>
      <c r="CZ97" s="132"/>
      <c r="DA97" s="132"/>
      <c r="DB97" s="132"/>
      <c r="DC97" s="132"/>
      <c r="DD97" s="132"/>
      <c r="DE97" s="132"/>
      <c r="DF97" s="132"/>
      <c r="DG97" s="132"/>
      <c r="DH97" s="132"/>
      <c r="DI97" s="132"/>
      <c r="DJ97" s="132"/>
      <c r="DK97" s="132"/>
      <c r="DL97" s="132"/>
      <c r="DM97" s="132"/>
      <c r="DN97" s="132"/>
      <c r="DO97" s="132"/>
      <c r="DP97" s="132"/>
      <c r="DQ97" s="132"/>
      <c r="DR97" s="132"/>
      <c r="DS97" s="132"/>
      <c r="DT97" s="132"/>
      <c r="DU97" s="132"/>
      <c r="DV97" s="132"/>
      <c r="DW97" s="132"/>
      <c r="DX97" s="132"/>
      <c r="DY97" s="132"/>
      <c r="DZ97" s="132"/>
      <c r="EA97" s="132"/>
      <c r="EB97" s="132"/>
      <c r="EC97" s="132"/>
      <c r="ED97" s="132"/>
      <c r="EE97" s="132"/>
      <c r="EF97" s="132"/>
      <c r="EG97" s="132"/>
      <c r="EH97" s="132"/>
      <c r="EI97" s="132"/>
      <c r="EJ97" s="132"/>
      <c r="EK97" s="132"/>
      <c r="EL97" s="132"/>
      <c r="EM97" s="132"/>
      <c r="EN97" s="132"/>
      <c r="EO97" s="132"/>
      <c r="EP97" s="132"/>
      <c r="EQ97" s="132"/>
      <c r="ER97" s="132"/>
      <c r="ES97" s="132"/>
      <c r="ET97" s="132"/>
      <c r="EU97" s="132"/>
      <c r="EV97" s="132"/>
      <c r="EW97" s="132"/>
      <c r="EX97" s="132"/>
      <c r="EY97" s="132"/>
      <c r="EZ97" s="132"/>
      <c r="FA97" s="132"/>
      <c r="FB97" s="132"/>
      <c r="FC97" s="132"/>
      <c r="FD97" s="132"/>
      <c r="FE97" s="132"/>
      <c r="FF97" s="132"/>
      <c r="FG97" s="132"/>
      <c r="FH97" s="132"/>
      <c r="FI97" s="132"/>
      <c r="FJ97" s="132"/>
      <c r="FK97" s="132"/>
      <c r="FL97" s="132"/>
      <c r="FM97" s="132"/>
      <c r="FN97" s="132"/>
      <c r="FO97" s="132"/>
      <c r="FP97" s="132"/>
      <c r="FQ97" s="132"/>
      <c r="FR97" s="132"/>
      <c r="FS97" s="132"/>
      <c r="FT97" s="132"/>
      <c r="FU97" s="132"/>
      <c r="FV97" s="132"/>
      <c r="FW97" s="132"/>
      <c r="FX97" s="132"/>
      <c r="FY97" s="132"/>
      <c r="FZ97" s="132"/>
      <c r="GA97" s="132"/>
      <c r="GB97" s="132"/>
      <c r="GC97" s="132"/>
      <c r="GD97" s="132"/>
      <c r="GE97" s="132"/>
      <c r="GF97" s="132"/>
      <c r="GG97" s="132"/>
      <c r="GH97" s="132"/>
      <c r="GI97" s="132"/>
      <c r="GJ97" s="132"/>
      <c r="GK97" s="132"/>
      <c r="GL97" s="132"/>
      <c r="GM97" s="132"/>
      <c r="GN97" s="132"/>
      <c r="GO97" s="132"/>
      <c r="GP97" s="132"/>
      <c r="GQ97" s="132"/>
      <c r="GR97" s="132"/>
      <c r="GS97" s="132"/>
      <c r="GT97" s="132"/>
      <c r="GU97" s="132"/>
      <c r="GV97" s="132"/>
      <c r="GW97" s="132"/>
      <c r="GX97" s="132"/>
      <c r="GY97" s="132"/>
      <c r="GZ97" s="132"/>
      <c r="HA97" s="132"/>
      <c r="HB97" s="132"/>
      <c r="HC97" s="132"/>
      <c r="HD97" s="132"/>
      <c r="HE97" s="132"/>
      <c r="HF97" s="132"/>
      <c r="HG97" s="132"/>
      <c r="HH97" s="132"/>
      <c r="HI97" s="132"/>
      <c r="HJ97" s="132"/>
      <c r="HK97" s="132"/>
      <c r="HL97" s="132"/>
      <c r="HM97" s="132"/>
      <c r="HN97" s="132"/>
      <c r="HO97" s="132"/>
      <c r="HP97" s="132"/>
      <c r="HQ97" s="132"/>
      <c r="HR97" s="132"/>
      <c r="HS97" s="132"/>
      <c r="HT97" s="132"/>
      <c r="HU97" s="132"/>
      <c r="HV97" s="132"/>
      <c r="HW97" s="132"/>
      <c r="HX97" s="132"/>
      <c r="HY97" s="132"/>
      <c r="HZ97" s="132"/>
      <c r="IA97" s="132"/>
      <c r="IB97" s="132"/>
      <c r="IC97" s="132"/>
      <c r="ID97" s="132"/>
      <c r="IE97" s="132"/>
      <c r="IF97" s="132"/>
      <c r="IG97" s="132"/>
      <c r="IH97" s="132"/>
      <c r="II97" s="132"/>
      <c r="IJ97" s="132"/>
      <c r="IK97" s="132"/>
      <c r="IL97" s="132"/>
      <c r="IM97" s="132"/>
      <c r="IN97" s="132"/>
      <c r="IO97" s="132"/>
      <c r="IP97" s="132"/>
      <c r="IQ97" s="132"/>
    </row>
    <row r="98" spans="1:251" s="133" customFormat="1" x14ac:dyDescent="0.25">
      <c r="A98" s="213"/>
      <c r="B98" s="62"/>
      <c r="C98" s="63"/>
      <c r="D98" s="63"/>
      <c r="E98" s="65"/>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2"/>
      <c r="BU98" s="132"/>
      <c r="BV98" s="132"/>
      <c r="BW98" s="132"/>
      <c r="BX98" s="132"/>
      <c r="BY98" s="132"/>
      <c r="BZ98" s="132"/>
      <c r="CA98" s="132"/>
      <c r="CB98" s="132"/>
      <c r="CC98" s="132"/>
      <c r="CD98" s="132"/>
      <c r="CE98" s="132"/>
      <c r="CF98" s="132"/>
      <c r="CG98" s="132"/>
      <c r="CH98" s="132"/>
      <c r="CI98" s="132"/>
      <c r="CJ98" s="132"/>
      <c r="CK98" s="132"/>
      <c r="CL98" s="132"/>
      <c r="CM98" s="132"/>
      <c r="CN98" s="132"/>
      <c r="CO98" s="132"/>
      <c r="CP98" s="132"/>
      <c r="CQ98" s="132"/>
      <c r="CR98" s="132"/>
      <c r="CS98" s="132"/>
      <c r="CT98" s="132"/>
      <c r="CU98" s="132"/>
      <c r="CV98" s="132"/>
      <c r="CW98" s="132"/>
      <c r="CX98" s="132"/>
      <c r="CY98" s="132"/>
      <c r="CZ98" s="132"/>
      <c r="DA98" s="132"/>
      <c r="DB98" s="132"/>
      <c r="DC98" s="132"/>
      <c r="DD98" s="132"/>
      <c r="DE98" s="132"/>
      <c r="DF98" s="132"/>
      <c r="DG98" s="132"/>
      <c r="DH98" s="132"/>
      <c r="DI98" s="132"/>
      <c r="DJ98" s="132"/>
      <c r="DK98" s="132"/>
      <c r="DL98" s="132"/>
      <c r="DM98" s="132"/>
      <c r="DN98" s="132"/>
      <c r="DO98" s="132"/>
      <c r="DP98" s="132"/>
      <c r="DQ98" s="132"/>
      <c r="DR98" s="132"/>
      <c r="DS98" s="132"/>
      <c r="DT98" s="132"/>
      <c r="DU98" s="132"/>
      <c r="DV98" s="132"/>
      <c r="DW98" s="132"/>
      <c r="DX98" s="132"/>
      <c r="DY98" s="132"/>
      <c r="DZ98" s="132"/>
      <c r="EA98" s="132"/>
      <c r="EB98" s="132"/>
      <c r="EC98" s="132"/>
      <c r="ED98" s="132"/>
      <c r="EE98" s="132"/>
      <c r="EF98" s="132"/>
      <c r="EG98" s="132"/>
      <c r="EH98" s="132"/>
      <c r="EI98" s="132"/>
      <c r="EJ98" s="132"/>
      <c r="EK98" s="132"/>
      <c r="EL98" s="132"/>
      <c r="EM98" s="132"/>
      <c r="EN98" s="132"/>
      <c r="EO98" s="132"/>
      <c r="EP98" s="132"/>
      <c r="EQ98" s="132"/>
      <c r="ER98" s="132"/>
      <c r="ES98" s="132"/>
      <c r="ET98" s="132"/>
      <c r="EU98" s="132"/>
      <c r="EV98" s="132"/>
      <c r="EW98" s="132"/>
      <c r="EX98" s="132"/>
      <c r="EY98" s="132"/>
      <c r="EZ98" s="132"/>
      <c r="FA98" s="132"/>
      <c r="FB98" s="132"/>
      <c r="FC98" s="132"/>
      <c r="FD98" s="132"/>
      <c r="FE98" s="132"/>
      <c r="FF98" s="132"/>
      <c r="FG98" s="132"/>
      <c r="FH98" s="132"/>
      <c r="FI98" s="132"/>
      <c r="FJ98" s="132"/>
      <c r="FK98" s="132"/>
      <c r="FL98" s="132"/>
      <c r="FM98" s="132"/>
      <c r="FN98" s="132"/>
      <c r="FO98" s="132"/>
      <c r="FP98" s="132"/>
      <c r="FQ98" s="132"/>
      <c r="FR98" s="132"/>
      <c r="FS98" s="132"/>
      <c r="FT98" s="132"/>
      <c r="FU98" s="132"/>
      <c r="FV98" s="132"/>
      <c r="FW98" s="132"/>
      <c r="FX98" s="132"/>
      <c r="FY98" s="132"/>
      <c r="FZ98" s="132"/>
      <c r="GA98" s="132"/>
      <c r="GB98" s="132"/>
      <c r="GC98" s="132"/>
      <c r="GD98" s="132"/>
      <c r="GE98" s="132"/>
      <c r="GF98" s="132"/>
      <c r="GG98" s="132"/>
      <c r="GH98" s="132"/>
      <c r="GI98" s="132"/>
      <c r="GJ98" s="132"/>
      <c r="GK98" s="132"/>
      <c r="GL98" s="132"/>
      <c r="GM98" s="132"/>
      <c r="GN98" s="132"/>
      <c r="GO98" s="132"/>
      <c r="GP98" s="132"/>
      <c r="GQ98" s="132"/>
      <c r="GR98" s="132"/>
      <c r="GS98" s="132"/>
      <c r="GT98" s="132"/>
      <c r="GU98" s="132"/>
      <c r="GV98" s="132"/>
      <c r="GW98" s="132"/>
      <c r="GX98" s="132"/>
      <c r="GY98" s="132"/>
      <c r="GZ98" s="132"/>
      <c r="HA98" s="132"/>
      <c r="HB98" s="132"/>
      <c r="HC98" s="132"/>
      <c r="HD98" s="132"/>
      <c r="HE98" s="132"/>
      <c r="HF98" s="132"/>
      <c r="HG98" s="132"/>
      <c r="HH98" s="132"/>
      <c r="HI98" s="132"/>
      <c r="HJ98" s="132"/>
      <c r="HK98" s="132"/>
      <c r="HL98" s="132"/>
      <c r="HM98" s="132"/>
      <c r="HN98" s="132"/>
      <c r="HO98" s="132"/>
      <c r="HP98" s="132"/>
      <c r="HQ98" s="132"/>
      <c r="HR98" s="132"/>
      <c r="HS98" s="132"/>
      <c r="HT98" s="132"/>
      <c r="HU98" s="132"/>
      <c r="HV98" s="132"/>
      <c r="HW98" s="132"/>
      <c r="HX98" s="132"/>
      <c r="HY98" s="132"/>
      <c r="HZ98" s="132"/>
      <c r="IA98" s="132"/>
      <c r="IB98" s="132"/>
      <c r="IC98" s="132"/>
      <c r="ID98" s="132"/>
      <c r="IE98" s="132"/>
      <c r="IF98" s="132"/>
      <c r="IG98" s="132"/>
      <c r="IH98" s="132"/>
      <c r="II98" s="132"/>
      <c r="IJ98" s="132"/>
      <c r="IK98" s="132"/>
      <c r="IL98" s="132"/>
      <c r="IM98" s="132"/>
      <c r="IN98" s="132"/>
      <c r="IO98" s="132"/>
      <c r="IP98" s="132"/>
      <c r="IQ98" s="132"/>
    </row>
    <row r="99" spans="1:251" s="133" customFormat="1" x14ac:dyDescent="0.25">
      <c r="A99" s="213"/>
      <c r="B99" s="62"/>
      <c r="C99" s="63"/>
      <c r="D99" s="63"/>
      <c r="E99" s="65"/>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CB99" s="132"/>
      <c r="CC99" s="132"/>
      <c r="CD99" s="132"/>
      <c r="CE99" s="132"/>
      <c r="CF99" s="132"/>
      <c r="CG99" s="132"/>
      <c r="CH99" s="132"/>
      <c r="CI99" s="132"/>
      <c r="CJ99" s="132"/>
      <c r="CK99" s="132"/>
      <c r="CL99" s="132"/>
      <c r="CM99" s="132"/>
      <c r="CN99" s="132"/>
      <c r="CO99" s="132"/>
      <c r="CP99" s="132"/>
      <c r="CQ99" s="132"/>
      <c r="CR99" s="132"/>
      <c r="CS99" s="132"/>
      <c r="CT99" s="132"/>
      <c r="CU99" s="132"/>
      <c r="CV99" s="132"/>
      <c r="CW99" s="132"/>
      <c r="CX99" s="132"/>
      <c r="CY99" s="132"/>
      <c r="CZ99" s="132"/>
      <c r="DA99" s="132"/>
      <c r="DB99" s="132"/>
      <c r="DC99" s="132"/>
      <c r="DD99" s="132"/>
      <c r="DE99" s="132"/>
      <c r="DF99" s="132"/>
      <c r="DG99" s="132"/>
      <c r="DH99" s="132"/>
      <c r="DI99" s="132"/>
      <c r="DJ99" s="132"/>
      <c r="DK99" s="132"/>
      <c r="DL99" s="132"/>
      <c r="DM99" s="132"/>
      <c r="DN99" s="132"/>
      <c r="DO99" s="132"/>
      <c r="DP99" s="132"/>
      <c r="DQ99" s="132"/>
      <c r="DR99" s="132"/>
      <c r="DS99" s="132"/>
      <c r="DT99" s="132"/>
      <c r="DU99" s="132"/>
      <c r="DV99" s="132"/>
      <c r="DW99" s="132"/>
      <c r="DX99" s="132"/>
      <c r="DY99" s="132"/>
      <c r="DZ99" s="132"/>
      <c r="EA99" s="132"/>
      <c r="EB99" s="132"/>
      <c r="EC99" s="132"/>
      <c r="ED99" s="132"/>
      <c r="EE99" s="132"/>
      <c r="EF99" s="132"/>
      <c r="EG99" s="132"/>
      <c r="EH99" s="132"/>
      <c r="EI99" s="132"/>
      <c r="EJ99" s="132"/>
      <c r="EK99" s="132"/>
      <c r="EL99" s="132"/>
      <c r="EM99" s="132"/>
      <c r="EN99" s="132"/>
      <c r="EO99" s="132"/>
      <c r="EP99" s="132"/>
      <c r="EQ99" s="132"/>
      <c r="ER99" s="132"/>
      <c r="ES99" s="132"/>
      <c r="ET99" s="132"/>
      <c r="EU99" s="132"/>
      <c r="EV99" s="132"/>
      <c r="EW99" s="132"/>
      <c r="EX99" s="132"/>
      <c r="EY99" s="132"/>
      <c r="EZ99" s="132"/>
      <c r="FA99" s="132"/>
      <c r="FB99" s="132"/>
      <c r="FC99" s="132"/>
      <c r="FD99" s="132"/>
      <c r="FE99" s="132"/>
      <c r="FF99" s="132"/>
      <c r="FG99" s="132"/>
      <c r="FH99" s="132"/>
      <c r="FI99" s="132"/>
      <c r="FJ99" s="132"/>
      <c r="FK99" s="132"/>
      <c r="FL99" s="132"/>
      <c r="FM99" s="132"/>
      <c r="FN99" s="132"/>
      <c r="FO99" s="132"/>
      <c r="FP99" s="132"/>
      <c r="FQ99" s="132"/>
      <c r="FR99" s="132"/>
      <c r="FS99" s="132"/>
      <c r="FT99" s="132"/>
      <c r="FU99" s="132"/>
      <c r="FV99" s="132"/>
      <c r="FW99" s="132"/>
      <c r="FX99" s="132"/>
      <c r="FY99" s="132"/>
      <c r="FZ99" s="132"/>
      <c r="GA99" s="132"/>
      <c r="GB99" s="132"/>
      <c r="GC99" s="132"/>
      <c r="GD99" s="132"/>
      <c r="GE99" s="132"/>
      <c r="GF99" s="132"/>
      <c r="GG99" s="132"/>
      <c r="GH99" s="132"/>
      <c r="GI99" s="132"/>
      <c r="GJ99" s="132"/>
      <c r="GK99" s="132"/>
      <c r="GL99" s="132"/>
      <c r="GM99" s="132"/>
      <c r="GN99" s="132"/>
      <c r="GO99" s="132"/>
      <c r="GP99" s="132"/>
      <c r="GQ99" s="132"/>
      <c r="GR99" s="132"/>
      <c r="GS99" s="132"/>
      <c r="GT99" s="132"/>
      <c r="GU99" s="132"/>
      <c r="GV99" s="132"/>
      <c r="GW99" s="132"/>
      <c r="GX99" s="132"/>
      <c r="GY99" s="132"/>
      <c r="GZ99" s="132"/>
      <c r="HA99" s="132"/>
      <c r="HB99" s="132"/>
      <c r="HC99" s="132"/>
      <c r="HD99" s="132"/>
      <c r="HE99" s="132"/>
      <c r="HF99" s="132"/>
      <c r="HG99" s="132"/>
      <c r="HH99" s="132"/>
      <c r="HI99" s="132"/>
      <c r="HJ99" s="132"/>
      <c r="HK99" s="132"/>
      <c r="HL99" s="132"/>
      <c r="HM99" s="132"/>
      <c r="HN99" s="132"/>
      <c r="HO99" s="132"/>
      <c r="HP99" s="132"/>
      <c r="HQ99" s="132"/>
      <c r="HR99" s="132"/>
      <c r="HS99" s="132"/>
      <c r="HT99" s="132"/>
      <c r="HU99" s="132"/>
      <c r="HV99" s="132"/>
      <c r="HW99" s="132"/>
      <c r="HX99" s="132"/>
      <c r="HY99" s="132"/>
      <c r="HZ99" s="132"/>
      <c r="IA99" s="132"/>
      <c r="IB99" s="132"/>
      <c r="IC99" s="132"/>
      <c r="ID99" s="132"/>
      <c r="IE99" s="132"/>
      <c r="IF99" s="132"/>
      <c r="IG99" s="132"/>
      <c r="IH99" s="132"/>
      <c r="II99" s="132"/>
      <c r="IJ99" s="132"/>
      <c r="IK99" s="132"/>
      <c r="IL99" s="132"/>
      <c r="IM99" s="132"/>
      <c r="IN99" s="132"/>
      <c r="IO99" s="132"/>
      <c r="IP99" s="132"/>
      <c r="IQ99" s="132"/>
    </row>
    <row r="100" spans="1:251" s="133" customFormat="1" x14ac:dyDescent="0.25">
      <c r="A100" s="213"/>
      <c r="B100" s="62"/>
      <c r="C100" s="63"/>
      <c r="D100" s="63"/>
      <c r="E100" s="65"/>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2"/>
      <c r="BU100" s="132"/>
      <c r="BV100" s="132"/>
      <c r="BW100" s="132"/>
      <c r="BX100" s="132"/>
      <c r="BY100" s="132"/>
      <c r="BZ100" s="132"/>
      <c r="CA100" s="132"/>
      <c r="CB100" s="132"/>
      <c r="CC100" s="132"/>
      <c r="CD100" s="132"/>
      <c r="CE100" s="132"/>
      <c r="CF100" s="132"/>
      <c r="CG100" s="132"/>
      <c r="CH100" s="132"/>
      <c r="CI100" s="132"/>
      <c r="CJ100" s="132"/>
      <c r="CK100" s="132"/>
      <c r="CL100" s="132"/>
      <c r="CM100" s="132"/>
      <c r="CN100" s="132"/>
      <c r="CO100" s="132"/>
      <c r="CP100" s="132"/>
      <c r="CQ100" s="132"/>
      <c r="CR100" s="132"/>
      <c r="CS100" s="132"/>
      <c r="CT100" s="132"/>
      <c r="CU100" s="132"/>
      <c r="CV100" s="132"/>
      <c r="CW100" s="132"/>
      <c r="CX100" s="132"/>
      <c r="CY100" s="132"/>
      <c r="CZ100" s="132"/>
      <c r="DA100" s="132"/>
      <c r="DB100" s="132"/>
      <c r="DC100" s="132"/>
      <c r="DD100" s="132"/>
      <c r="DE100" s="132"/>
      <c r="DF100" s="132"/>
      <c r="DG100" s="132"/>
      <c r="DH100" s="132"/>
      <c r="DI100" s="132"/>
      <c r="DJ100" s="132"/>
      <c r="DK100" s="132"/>
      <c r="DL100" s="132"/>
      <c r="DM100" s="132"/>
      <c r="DN100" s="132"/>
      <c r="DO100" s="132"/>
      <c r="DP100" s="132"/>
      <c r="DQ100" s="132"/>
      <c r="DR100" s="132"/>
      <c r="DS100" s="132"/>
      <c r="DT100" s="132"/>
      <c r="DU100" s="132"/>
      <c r="DV100" s="132"/>
      <c r="DW100" s="132"/>
      <c r="DX100" s="132"/>
      <c r="DY100" s="132"/>
      <c r="DZ100" s="132"/>
      <c r="EA100" s="132"/>
      <c r="EB100" s="132"/>
      <c r="EC100" s="132"/>
      <c r="ED100" s="132"/>
      <c r="EE100" s="132"/>
      <c r="EF100" s="132"/>
      <c r="EG100" s="132"/>
      <c r="EH100" s="132"/>
      <c r="EI100" s="132"/>
      <c r="EJ100" s="132"/>
      <c r="EK100" s="132"/>
      <c r="EL100" s="132"/>
      <c r="EM100" s="132"/>
      <c r="EN100" s="132"/>
      <c r="EO100" s="132"/>
      <c r="EP100" s="132"/>
      <c r="EQ100" s="132"/>
      <c r="ER100" s="132"/>
      <c r="ES100" s="132"/>
      <c r="ET100" s="132"/>
      <c r="EU100" s="132"/>
      <c r="EV100" s="132"/>
      <c r="EW100" s="132"/>
      <c r="EX100" s="132"/>
      <c r="EY100" s="132"/>
      <c r="EZ100" s="132"/>
      <c r="FA100" s="132"/>
      <c r="FB100" s="132"/>
      <c r="FC100" s="132"/>
      <c r="FD100" s="132"/>
      <c r="FE100" s="132"/>
      <c r="FF100" s="132"/>
      <c r="FG100" s="132"/>
      <c r="FH100" s="132"/>
      <c r="FI100" s="132"/>
      <c r="FJ100" s="132"/>
      <c r="FK100" s="132"/>
      <c r="FL100" s="132"/>
      <c r="FM100" s="132"/>
      <c r="FN100" s="132"/>
      <c r="FO100" s="132"/>
      <c r="FP100" s="132"/>
      <c r="FQ100" s="132"/>
      <c r="FR100" s="132"/>
      <c r="FS100" s="132"/>
      <c r="FT100" s="132"/>
      <c r="FU100" s="132"/>
      <c r="FV100" s="132"/>
      <c r="FW100" s="132"/>
      <c r="FX100" s="132"/>
      <c r="FY100" s="132"/>
      <c r="FZ100" s="132"/>
      <c r="GA100" s="132"/>
      <c r="GB100" s="132"/>
      <c r="GC100" s="132"/>
      <c r="GD100" s="132"/>
      <c r="GE100" s="132"/>
      <c r="GF100" s="132"/>
      <c r="GG100" s="132"/>
      <c r="GH100" s="132"/>
      <c r="GI100" s="132"/>
      <c r="GJ100" s="132"/>
      <c r="GK100" s="132"/>
      <c r="GL100" s="132"/>
      <c r="GM100" s="132"/>
      <c r="GN100" s="132"/>
      <c r="GO100" s="132"/>
      <c r="GP100" s="132"/>
      <c r="GQ100" s="132"/>
      <c r="GR100" s="132"/>
      <c r="GS100" s="132"/>
      <c r="GT100" s="132"/>
      <c r="GU100" s="132"/>
      <c r="GV100" s="132"/>
      <c r="GW100" s="132"/>
      <c r="GX100" s="132"/>
      <c r="GY100" s="132"/>
      <c r="GZ100" s="132"/>
      <c r="HA100" s="132"/>
      <c r="HB100" s="132"/>
      <c r="HC100" s="132"/>
      <c r="HD100" s="132"/>
      <c r="HE100" s="132"/>
      <c r="HF100" s="132"/>
      <c r="HG100" s="132"/>
      <c r="HH100" s="132"/>
      <c r="HI100" s="132"/>
      <c r="HJ100" s="132"/>
      <c r="HK100" s="132"/>
      <c r="HL100" s="132"/>
      <c r="HM100" s="132"/>
      <c r="HN100" s="132"/>
      <c r="HO100" s="132"/>
      <c r="HP100" s="132"/>
      <c r="HQ100" s="132"/>
      <c r="HR100" s="132"/>
      <c r="HS100" s="132"/>
      <c r="HT100" s="132"/>
      <c r="HU100" s="132"/>
      <c r="HV100" s="132"/>
      <c r="HW100" s="132"/>
      <c r="HX100" s="132"/>
      <c r="HY100" s="132"/>
      <c r="HZ100" s="132"/>
      <c r="IA100" s="132"/>
      <c r="IB100" s="132"/>
      <c r="IC100" s="132"/>
      <c r="ID100" s="132"/>
      <c r="IE100" s="132"/>
      <c r="IF100" s="132"/>
      <c r="IG100" s="132"/>
      <c r="IH100" s="132"/>
      <c r="II100" s="132"/>
      <c r="IJ100" s="132"/>
      <c r="IK100" s="132"/>
      <c r="IL100" s="132"/>
      <c r="IM100" s="132"/>
      <c r="IN100" s="132"/>
      <c r="IO100" s="132"/>
      <c r="IP100" s="132"/>
      <c r="IQ100" s="132"/>
    </row>
    <row r="101" spans="1:251" s="133" customFormat="1" x14ac:dyDescent="0.25">
      <c r="A101" s="213"/>
      <c r="B101" s="62"/>
      <c r="C101" s="63"/>
      <c r="D101" s="63"/>
      <c r="E101" s="65"/>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c r="CB101" s="132"/>
      <c r="CC101" s="132"/>
      <c r="CD101" s="132"/>
      <c r="CE101" s="132"/>
      <c r="CF101" s="132"/>
      <c r="CG101" s="132"/>
      <c r="CH101" s="132"/>
      <c r="CI101" s="132"/>
      <c r="CJ101" s="132"/>
      <c r="CK101" s="132"/>
      <c r="CL101" s="132"/>
      <c r="CM101" s="132"/>
      <c r="CN101" s="132"/>
      <c r="CO101" s="132"/>
      <c r="CP101" s="132"/>
      <c r="CQ101" s="132"/>
      <c r="CR101" s="132"/>
      <c r="CS101" s="132"/>
      <c r="CT101" s="132"/>
      <c r="CU101" s="132"/>
      <c r="CV101" s="132"/>
      <c r="CW101" s="132"/>
      <c r="CX101" s="132"/>
      <c r="CY101" s="132"/>
      <c r="CZ101" s="132"/>
      <c r="DA101" s="132"/>
      <c r="DB101" s="132"/>
      <c r="DC101" s="132"/>
      <c r="DD101" s="132"/>
      <c r="DE101" s="132"/>
      <c r="DF101" s="132"/>
      <c r="DG101" s="132"/>
      <c r="DH101" s="132"/>
      <c r="DI101" s="132"/>
      <c r="DJ101" s="132"/>
      <c r="DK101" s="132"/>
      <c r="DL101" s="132"/>
      <c r="DM101" s="132"/>
      <c r="DN101" s="132"/>
      <c r="DO101" s="132"/>
      <c r="DP101" s="132"/>
      <c r="DQ101" s="132"/>
      <c r="DR101" s="132"/>
      <c r="DS101" s="132"/>
      <c r="DT101" s="132"/>
      <c r="DU101" s="132"/>
      <c r="DV101" s="132"/>
      <c r="DW101" s="132"/>
      <c r="DX101" s="132"/>
      <c r="DY101" s="132"/>
      <c r="DZ101" s="132"/>
      <c r="EA101" s="132"/>
      <c r="EB101" s="132"/>
      <c r="EC101" s="132"/>
      <c r="ED101" s="132"/>
      <c r="EE101" s="132"/>
      <c r="EF101" s="132"/>
      <c r="EG101" s="132"/>
      <c r="EH101" s="132"/>
      <c r="EI101" s="132"/>
      <c r="EJ101" s="132"/>
      <c r="EK101" s="132"/>
      <c r="EL101" s="132"/>
      <c r="EM101" s="132"/>
      <c r="EN101" s="132"/>
      <c r="EO101" s="132"/>
      <c r="EP101" s="132"/>
      <c r="EQ101" s="132"/>
      <c r="ER101" s="132"/>
      <c r="ES101" s="132"/>
      <c r="ET101" s="132"/>
      <c r="EU101" s="132"/>
      <c r="EV101" s="132"/>
      <c r="EW101" s="132"/>
      <c r="EX101" s="132"/>
      <c r="EY101" s="132"/>
      <c r="EZ101" s="132"/>
      <c r="FA101" s="132"/>
      <c r="FB101" s="132"/>
      <c r="FC101" s="132"/>
      <c r="FD101" s="132"/>
      <c r="FE101" s="132"/>
      <c r="FF101" s="132"/>
      <c r="FG101" s="132"/>
      <c r="FH101" s="132"/>
      <c r="FI101" s="132"/>
      <c r="FJ101" s="132"/>
      <c r="FK101" s="132"/>
      <c r="FL101" s="132"/>
      <c r="FM101" s="132"/>
      <c r="FN101" s="132"/>
      <c r="FO101" s="132"/>
      <c r="FP101" s="132"/>
      <c r="FQ101" s="132"/>
      <c r="FR101" s="132"/>
      <c r="FS101" s="132"/>
      <c r="FT101" s="132"/>
      <c r="FU101" s="132"/>
      <c r="FV101" s="132"/>
      <c r="FW101" s="132"/>
      <c r="FX101" s="132"/>
      <c r="FY101" s="132"/>
      <c r="FZ101" s="132"/>
      <c r="GA101" s="132"/>
      <c r="GB101" s="132"/>
      <c r="GC101" s="132"/>
      <c r="GD101" s="132"/>
      <c r="GE101" s="132"/>
      <c r="GF101" s="132"/>
      <c r="GG101" s="132"/>
      <c r="GH101" s="132"/>
      <c r="GI101" s="132"/>
      <c r="GJ101" s="132"/>
      <c r="GK101" s="132"/>
      <c r="GL101" s="132"/>
      <c r="GM101" s="132"/>
      <c r="GN101" s="132"/>
      <c r="GO101" s="132"/>
      <c r="GP101" s="132"/>
      <c r="GQ101" s="132"/>
      <c r="GR101" s="132"/>
      <c r="GS101" s="132"/>
      <c r="GT101" s="132"/>
      <c r="GU101" s="132"/>
      <c r="GV101" s="132"/>
      <c r="GW101" s="132"/>
      <c r="GX101" s="132"/>
      <c r="GY101" s="132"/>
      <c r="GZ101" s="132"/>
      <c r="HA101" s="132"/>
      <c r="HB101" s="132"/>
      <c r="HC101" s="132"/>
      <c r="HD101" s="132"/>
      <c r="HE101" s="132"/>
      <c r="HF101" s="132"/>
      <c r="HG101" s="132"/>
      <c r="HH101" s="132"/>
      <c r="HI101" s="132"/>
      <c r="HJ101" s="132"/>
      <c r="HK101" s="132"/>
      <c r="HL101" s="132"/>
      <c r="HM101" s="132"/>
      <c r="HN101" s="132"/>
      <c r="HO101" s="132"/>
      <c r="HP101" s="132"/>
      <c r="HQ101" s="132"/>
      <c r="HR101" s="132"/>
      <c r="HS101" s="132"/>
      <c r="HT101" s="132"/>
      <c r="HU101" s="132"/>
      <c r="HV101" s="132"/>
      <c r="HW101" s="132"/>
      <c r="HX101" s="132"/>
      <c r="HY101" s="132"/>
      <c r="HZ101" s="132"/>
      <c r="IA101" s="132"/>
      <c r="IB101" s="132"/>
      <c r="IC101" s="132"/>
      <c r="ID101" s="132"/>
      <c r="IE101" s="132"/>
      <c r="IF101" s="132"/>
      <c r="IG101" s="132"/>
      <c r="IH101" s="132"/>
      <c r="II101" s="132"/>
      <c r="IJ101" s="132"/>
      <c r="IK101" s="132"/>
      <c r="IL101" s="132"/>
      <c r="IM101" s="132"/>
      <c r="IN101" s="132"/>
      <c r="IO101" s="132"/>
      <c r="IP101" s="132"/>
      <c r="IQ101" s="132"/>
    </row>
    <row r="102" spans="1:251" s="97" customFormat="1" x14ac:dyDescent="0.25">
      <c r="A102" s="213"/>
      <c r="B102" s="62"/>
      <c r="C102" s="63"/>
      <c r="D102" s="63"/>
      <c r="E102" s="65"/>
      <c r="F102" s="132"/>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c r="CO102" s="96"/>
      <c r="CP102" s="96"/>
      <c r="CQ102" s="96"/>
      <c r="CR102" s="96"/>
      <c r="CS102" s="96"/>
      <c r="CT102" s="96"/>
      <c r="CU102" s="96"/>
      <c r="CV102" s="96"/>
      <c r="CW102" s="96"/>
      <c r="CX102" s="96"/>
      <c r="CY102" s="96"/>
      <c r="CZ102" s="96"/>
      <c r="DA102" s="96"/>
      <c r="DB102" s="96"/>
      <c r="DC102" s="96"/>
      <c r="DD102" s="96"/>
      <c r="DE102" s="96"/>
      <c r="DF102" s="96"/>
      <c r="DG102" s="96"/>
      <c r="DH102" s="96"/>
      <c r="DI102" s="96"/>
      <c r="DJ102" s="96"/>
      <c r="DK102" s="96"/>
      <c r="DL102" s="96"/>
      <c r="DM102" s="96"/>
      <c r="DN102" s="96"/>
      <c r="DO102" s="96"/>
      <c r="DP102" s="96"/>
      <c r="DQ102" s="96"/>
      <c r="DR102" s="96"/>
      <c r="DS102" s="96"/>
      <c r="DT102" s="96"/>
      <c r="DU102" s="96"/>
      <c r="DV102" s="96"/>
      <c r="DW102" s="96"/>
      <c r="DX102" s="96"/>
      <c r="DY102" s="96"/>
      <c r="DZ102" s="96"/>
      <c r="EA102" s="96"/>
      <c r="EB102" s="96"/>
      <c r="EC102" s="96"/>
      <c r="ED102" s="96"/>
      <c r="EE102" s="96"/>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6"/>
      <c r="FR102" s="96"/>
      <c r="FS102" s="96"/>
      <c r="FT102" s="96"/>
      <c r="FU102" s="96"/>
      <c r="FV102" s="96"/>
      <c r="FW102" s="96"/>
      <c r="FX102" s="96"/>
      <c r="FY102" s="96"/>
      <c r="FZ102" s="96"/>
      <c r="GA102" s="96"/>
      <c r="GB102" s="96"/>
      <c r="GC102" s="96"/>
      <c r="GD102" s="96"/>
      <c r="GE102" s="96"/>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6"/>
      <c r="HR102" s="96"/>
      <c r="HS102" s="96"/>
      <c r="HT102" s="96"/>
      <c r="HU102" s="96"/>
      <c r="HV102" s="96"/>
      <c r="HW102" s="96"/>
      <c r="HX102" s="96"/>
      <c r="HY102" s="96"/>
      <c r="HZ102" s="96"/>
      <c r="IA102" s="96"/>
      <c r="IB102" s="96"/>
      <c r="IC102" s="96"/>
      <c r="ID102" s="96"/>
      <c r="IE102" s="96"/>
      <c r="IF102" s="96"/>
      <c r="IG102" s="96"/>
      <c r="IH102" s="96"/>
      <c r="II102" s="96"/>
      <c r="IJ102" s="96"/>
      <c r="IK102" s="96"/>
      <c r="IL102" s="96"/>
      <c r="IM102" s="96"/>
      <c r="IN102" s="96"/>
      <c r="IO102" s="96"/>
      <c r="IP102" s="96"/>
      <c r="IQ102" s="96"/>
    </row>
    <row r="103" spans="1:251" s="97" customFormat="1" x14ac:dyDescent="0.25">
      <c r="A103" s="213"/>
      <c r="B103" s="62"/>
      <c r="C103" s="63"/>
      <c r="D103" s="63"/>
      <c r="E103" s="65"/>
      <c r="F103" s="132"/>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c r="CN103" s="96"/>
      <c r="CO103" s="96"/>
      <c r="CP103" s="96"/>
      <c r="CQ103" s="96"/>
      <c r="CR103" s="96"/>
      <c r="CS103" s="96"/>
      <c r="CT103" s="96"/>
      <c r="CU103" s="96"/>
      <c r="CV103" s="96"/>
      <c r="CW103" s="96"/>
      <c r="CX103" s="96"/>
      <c r="CY103" s="96"/>
      <c r="CZ103" s="96"/>
      <c r="DA103" s="96"/>
      <c r="DB103" s="96"/>
      <c r="DC103" s="96"/>
      <c r="DD103" s="96"/>
      <c r="DE103" s="96"/>
      <c r="DF103" s="96"/>
      <c r="DG103" s="96"/>
      <c r="DH103" s="96"/>
      <c r="DI103" s="96"/>
      <c r="DJ103" s="96"/>
      <c r="DK103" s="96"/>
      <c r="DL103" s="96"/>
      <c r="DM103" s="96"/>
      <c r="DN103" s="96"/>
      <c r="DO103" s="96"/>
      <c r="DP103" s="96"/>
      <c r="DQ103" s="96"/>
      <c r="DR103" s="96"/>
      <c r="DS103" s="96"/>
      <c r="DT103" s="96"/>
      <c r="DU103" s="96"/>
      <c r="DV103" s="96"/>
      <c r="DW103" s="96"/>
      <c r="DX103" s="96"/>
      <c r="DY103" s="96"/>
      <c r="DZ103" s="96"/>
      <c r="EA103" s="96"/>
      <c r="EB103" s="96"/>
      <c r="EC103" s="96"/>
      <c r="ED103" s="96"/>
      <c r="EE103" s="96"/>
      <c r="EF103" s="96"/>
      <c r="EG103" s="96"/>
      <c r="EH103" s="96"/>
      <c r="EI103" s="96"/>
      <c r="EJ103" s="96"/>
      <c r="EK103" s="96"/>
      <c r="EL103" s="96"/>
      <c r="EM103" s="96"/>
      <c r="EN103" s="96"/>
      <c r="EO103" s="96"/>
      <c r="EP103" s="96"/>
      <c r="EQ103" s="96"/>
      <c r="ER103" s="96"/>
      <c r="ES103" s="96"/>
      <c r="ET103" s="96"/>
      <c r="EU103" s="96"/>
      <c r="EV103" s="96"/>
      <c r="EW103" s="96"/>
      <c r="EX103" s="96"/>
      <c r="EY103" s="96"/>
      <c r="EZ103" s="96"/>
      <c r="FA103" s="96"/>
      <c r="FB103" s="96"/>
      <c r="FC103" s="96"/>
      <c r="FD103" s="96"/>
      <c r="FE103" s="96"/>
      <c r="FF103" s="96"/>
      <c r="FG103" s="96"/>
      <c r="FH103" s="96"/>
      <c r="FI103" s="96"/>
      <c r="FJ103" s="96"/>
      <c r="FK103" s="96"/>
      <c r="FL103" s="96"/>
      <c r="FM103" s="96"/>
      <c r="FN103" s="96"/>
      <c r="FO103" s="96"/>
      <c r="FP103" s="96"/>
      <c r="FQ103" s="96"/>
      <c r="FR103" s="96"/>
      <c r="FS103" s="96"/>
      <c r="FT103" s="96"/>
      <c r="FU103" s="96"/>
      <c r="FV103" s="96"/>
      <c r="FW103" s="96"/>
      <c r="FX103" s="96"/>
      <c r="FY103" s="96"/>
      <c r="FZ103" s="96"/>
      <c r="GA103" s="96"/>
      <c r="GB103" s="96"/>
      <c r="GC103" s="96"/>
      <c r="GD103" s="96"/>
      <c r="GE103" s="96"/>
      <c r="GF103" s="96"/>
      <c r="GG103" s="96"/>
      <c r="GH103" s="96"/>
      <c r="GI103" s="96"/>
      <c r="GJ103" s="96"/>
      <c r="GK103" s="96"/>
      <c r="GL103" s="96"/>
      <c r="GM103" s="96"/>
      <c r="GN103" s="96"/>
      <c r="GO103" s="96"/>
      <c r="GP103" s="96"/>
      <c r="GQ103" s="96"/>
      <c r="GR103" s="96"/>
      <c r="GS103" s="96"/>
      <c r="GT103" s="96"/>
      <c r="GU103" s="96"/>
      <c r="GV103" s="96"/>
      <c r="GW103" s="96"/>
      <c r="GX103" s="96"/>
      <c r="GY103" s="96"/>
      <c r="GZ103" s="96"/>
      <c r="HA103" s="96"/>
      <c r="HB103" s="96"/>
      <c r="HC103" s="96"/>
      <c r="HD103" s="96"/>
      <c r="HE103" s="96"/>
      <c r="HF103" s="96"/>
      <c r="HG103" s="96"/>
      <c r="HH103" s="96"/>
      <c r="HI103" s="96"/>
      <c r="HJ103" s="96"/>
      <c r="HK103" s="96"/>
      <c r="HL103" s="96"/>
      <c r="HM103" s="96"/>
      <c r="HN103" s="96"/>
      <c r="HO103" s="96"/>
      <c r="HP103" s="96"/>
      <c r="HQ103" s="96"/>
      <c r="HR103" s="96"/>
      <c r="HS103" s="96"/>
      <c r="HT103" s="96"/>
      <c r="HU103" s="96"/>
      <c r="HV103" s="96"/>
      <c r="HW103" s="96"/>
      <c r="HX103" s="96"/>
      <c r="HY103" s="96"/>
      <c r="HZ103" s="96"/>
      <c r="IA103" s="96"/>
      <c r="IB103" s="96"/>
      <c r="IC103" s="96"/>
      <c r="ID103" s="96"/>
      <c r="IE103" s="96"/>
      <c r="IF103" s="96"/>
      <c r="IG103" s="96"/>
      <c r="IH103" s="96"/>
      <c r="II103" s="96"/>
      <c r="IJ103" s="96"/>
      <c r="IK103" s="96"/>
      <c r="IL103" s="96"/>
      <c r="IM103" s="96"/>
      <c r="IN103" s="96"/>
      <c r="IO103" s="96"/>
      <c r="IP103" s="96"/>
      <c r="IQ103" s="96"/>
    </row>
    <row r="104" spans="1:251" s="133" customFormat="1" x14ac:dyDescent="0.25">
      <c r="A104" s="213"/>
      <c r="B104" s="62"/>
      <c r="C104" s="63"/>
      <c r="D104" s="63"/>
      <c r="E104" s="65"/>
      <c r="F104" s="96"/>
    </row>
    <row r="105" spans="1:251" s="68" customFormat="1" x14ac:dyDescent="0.25">
      <c r="A105" s="213"/>
      <c r="B105" s="62"/>
      <c r="C105" s="63"/>
      <c r="D105" s="63"/>
      <c r="E105" s="65"/>
      <c r="F105" s="96"/>
      <c r="G105" s="96"/>
      <c r="H105" s="96"/>
      <c r="I105" s="96"/>
      <c r="J105" s="96"/>
      <c r="K105" s="96"/>
      <c r="L105" s="96"/>
      <c r="M105" s="96"/>
      <c r="N105" s="96"/>
      <c r="O105" s="96"/>
      <c r="P105" s="96"/>
      <c r="Q105" s="96"/>
      <c r="R105" s="96"/>
      <c r="S105" s="96"/>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c r="BZ105" s="70"/>
      <c r="CA105" s="70"/>
      <c r="CB105" s="70"/>
      <c r="CC105" s="70"/>
      <c r="CD105" s="70"/>
      <c r="CE105" s="70"/>
      <c r="CF105" s="70"/>
      <c r="CG105" s="70"/>
      <c r="CH105" s="70"/>
      <c r="CI105" s="70"/>
      <c r="CJ105" s="70"/>
      <c r="CK105" s="70"/>
      <c r="CL105" s="70"/>
      <c r="CM105" s="70"/>
      <c r="CN105" s="70"/>
      <c r="CO105" s="70"/>
      <c r="CP105" s="70"/>
      <c r="CQ105" s="70"/>
      <c r="CR105" s="70"/>
      <c r="CS105" s="70"/>
      <c r="CT105" s="70"/>
      <c r="CU105" s="70"/>
      <c r="CV105" s="70"/>
      <c r="CW105" s="70"/>
      <c r="CX105" s="70"/>
      <c r="CY105" s="70"/>
      <c r="CZ105" s="70"/>
      <c r="DA105" s="70"/>
      <c r="DB105" s="70"/>
      <c r="DC105" s="70"/>
      <c r="DD105" s="70"/>
      <c r="DE105" s="70"/>
      <c r="DF105" s="70"/>
      <c r="DG105" s="70"/>
      <c r="DH105" s="70"/>
      <c r="DI105" s="70"/>
      <c r="DJ105" s="70"/>
      <c r="DK105" s="70"/>
      <c r="DL105" s="70"/>
      <c r="DM105" s="70"/>
      <c r="DN105" s="70"/>
      <c r="DO105" s="70"/>
      <c r="DP105" s="70"/>
      <c r="DQ105" s="70"/>
      <c r="DR105" s="70"/>
      <c r="DS105" s="70"/>
      <c r="DT105" s="70"/>
      <c r="DU105" s="70"/>
      <c r="DV105" s="70"/>
      <c r="DW105" s="70"/>
      <c r="DX105" s="70"/>
      <c r="DY105" s="70"/>
      <c r="DZ105" s="70"/>
      <c r="EA105" s="70"/>
      <c r="EB105" s="70"/>
      <c r="EC105" s="70"/>
      <c r="ED105" s="70"/>
      <c r="EE105" s="70"/>
      <c r="EF105" s="70"/>
      <c r="EG105" s="70"/>
      <c r="EH105" s="70"/>
      <c r="EI105" s="70"/>
      <c r="EJ105" s="70"/>
      <c r="EK105" s="70"/>
      <c r="EL105" s="70"/>
      <c r="EM105" s="70"/>
      <c r="EN105" s="70"/>
      <c r="EO105" s="70"/>
      <c r="EP105" s="70"/>
      <c r="EQ105" s="70"/>
      <c r="ER105" s="70"/>
      <c r="ES105" s="70"/>
      <c r="ET105" s="70"/>
      <c r="EU105" s="70"/>
      <c r="EV105" s="70"/>
      <c r="EW105" s="70"/>
      <c r="EX105" s="70"/>
      <c r="EY105" s="70"/>
      <c r="EZ105" s="70"/>
      <c r="FA105" s="70"/>
      <c r="FB105" s="70"/>
      <c r="FC105" s="70"/>
      <c r="FD105" s="70"/>
      <c r="FE105" s="70"/>
      <c r="FF105" s="70"/>
      <c r="FG105" s="70"/>
      <c r="FH105" s="70"/>
      <c r="FI105" s="70"/>
      <c r="FJ105" s="70"/>
      <c r="FK105" s="70"/>
      <c r="FL105" s="70"/>
      <c r="FM105" s="70"/>
      <c r="FN105" s="70"/>
      <c r="FO105" s="70"/>
      <c r="FP105" s="70"/>
      <c r="FQ105" s="70"/>
      <c r="FR105" s="70"/>
      <c r="FS105" s="70"/>
      <c r="FT105" s="70"/>
      <c r="FU105" s="70"/>
      <c r="FV105" s="70"/>
      <c r="FW105" s="70"/>
      <c r="FX105" s="70"/>
      <c r="FY105" s="70"/>
      <c r="FZ105" s="70"/>
      <c r="GA105" s="70"/>
      <c r="GB105" s="70"/>
      <c r="GC105" s="70"/>
      <c r="GD105" s="70"/>
      <c r="GE105" s="70"/>
      <c r="GF105" s="70"/>
      <c r="GG105" s="70"/>
      <c r="GH105" s="70"/>
      <c r="GI105" s="70"/>
      <c r="GJ105" s="70"/>
      <c r="GK105" s="70"/>
      <c r="GL105" s="70"/>
      <c r="GM105" s="70"/>
      <c r="GN105" s="70"/>
      <c r="GO105" s="70"/>
      <c r="GP105" s="70"/>
      <c r="GQ105" s="70"/>
      <c r="GR105" s="70"/>
      <c r="GS105" s="70"/>
      <c r="GT105" s="70"/>
      <c r="GU105" s="70"/>
      <c r="GV105" s="70"/>
      <c r="GW105" s="70"/>
      <c r="GX105" s="70"/>
      <c r="GY105" s="70"/>
      <c r="GZ105" s="70"/>
      <c r="HA105" s="70"/>
      <c r="HB105" s="70"/>
      <c r="HC105" s="70"/>
      <c r="HD105" s="70"/>
      <c r="HE105" s="70"/>
      <c r="HF105" s="70"/>
      <c r="HG105" s="70"/>
      <c r="HH105" s="70"/>
      <c r="HI105" s="70"/>
      <c r="HJ105" s="70"/>
      <c r="HK105" s="70"/>
      <c r="HL105" s="70"/>
      <c r="HM105" s="70"/>
      <c r="HN105" s="70"/>
      <c r="HO105" s="70"/>
      <c r="HP105" s="70"/>
      <c r="HQ105" s="70"/>
      <c r="HR105" s="70"/>
      <c r="HS105" s="70"/>
      <c r="HT105" s="70"/>
      <c r="HU105" s="70"/>
      <c r="HV105" s="70"/>
      <c r="HW105" s="70"/>
      <c r="HX105" s="70"/>
      <c r="HY105" s="70"/>
      <c r="HZ105" s="70"/>
      <c r="IA105" s="70"/>
      <c r="IB105" s="70"/>
      <c r="IC105" s="70"/>
      <c r="ID105" s="70"/>
      <c r="IE105" s="70"/>
      <c r="IF105" s="70"/>
      <c r="IG105" s="70"/>
      <c r="IH105" s="70"/>
      <c r="II105" s="70"/>
      <c r="IJ105" s="70"/>
      <c r="IK105" s="70"/>
      <c r="IL105" s="70"/>
      <c r="IM105" s="70"/>
      <c r="IN105" s="70"/>
      <c r="IO105" s="70"/>
      <c r="IP105" s="70"/>
      <c r="IQ105" s="70"/>
    </row>
    <row r="106" spans="1:251" s="68" customFormat="1" x14ac:dyDescent="0.25">
      <c r="A106" s="213"/>
      <c r="B106" s="62"/>
      <c r="C106" s="63"/>
      <c r="D106" s="63"/>
      <c r="E106" s="65"/>
      <c r="F106" s="133"/>
      <c r="G106" s="96"/>
      <c r="H106" s="96"/>
      <c r="I106" s="96"/>
      <c r="J106" s="96"/>
      <c r="K106" s="96"/>
      <c r="L106" s="96"/>
      <c r="M106" s="96"/>
      <c r="N106" s="96"/>
      <c r="O106" s="96"/>
      <c r="P106" s="96"/>
      <c r="Q106" s="96"/>
      <c r="R106" s="96"/>
      <c r="S106" s="96"/>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c r="BV106" s="70"/>
      <c r="BW106" s="70"/>
      <c r="BX106" s="70"/>
      <c r="BY106" s="70"/>
      <c r="BZ106" s="70"/>
      <c r="CA106" s="70"/>
      <c r="CB106" s="70"/>
      <c r="CC106" s="70"/>
      <c r="CD106" s="70"/>
      <c r="CE106" s="70"/>
      <c r="CF106" s="70"/>
      <c r="CG106" s="70"/>
      <c r="CH106" s="70"/>
      <c r="CI106" s="70"/>
      <c r="CJ106" s="70"/>
      <c r="CK106" s="70"/>
      <c r="CL106" s="70"/>
      <c r="CM106" s="70"/>
      <c r="CN106" s="70"/>
      <c r="CO106" s="70"/>
      <c r="CP106" s="70"/>
      <c r="CQ106" s="70"/>
      <c r="CR106" s="70"/>
      <c r="CS106" s="70"/>
      <c r="CT106" s="70"/>
      <c r="CU106" s="70"/>
      <c r="CV106" s="70"/>
      <c r="CW106" s="70"/>
      <c r="CX106" s="70"/>
      <c r="CY106" s="70"/>
      <c r="CZ106" s="70"/>
      <c r="DA106" s="70"/>
      <c r="DB106" s="70"/>
      <c r="DC106" s="70"/>
      <c r="DD106" s="70"/>
      <c r="DE106" s="70"/>
      <c r="DF106" s="70"/>
      <c r="DG106" s="70"/>
      <c r="DH106" s="70"/>
      <c r="DI106" s="70"/>
      <c r="DJ106" s="70"/>
      <c r="DK106" s="70"/>
      <c r="DL106" s="70"/>
      <c r="DM106" s="70"/>
      <c r="DN106" s="70"/>
      <c r="DO106" s="70"/>
      <c r="DP106" s="70"/>
      <c r="DQ106" s="70"/>
      <c r="DR106" s="70"/>
      <c r="DS106" s="70"/>
      <c r="DT106" s="70"/>
      <c r="DU106" s="70"/>
      <c r="DV106" s="70"/>
      <c r="DW106" s="70"/>
      <c r="DX106" s="70"/>
      <c r="DY106" s="70"/>
      <c r="DZ106" s="70"/>
      <c r="EA106" s="70"/>
      <c r="EB106" s="70"/>
      <c r="EC106" s="70"/>
      <c r="ED106" s="70"/>
      <c r="EE106" s="70"/>
      <c r="EF106" s="70"/>
      <c r="EG106" s="70"/>
      <c r="EH106" s="70"/>
      <c r="EI106" s="70"/>
      <c r="EJ106" s="70"/>
      <c r="EK106" s="70"/>
      <c r="EL106" s="70"/>
      <c r="EM106" s="70"/>
      <c r="EN106" s="70"/>
      <c r="EO106" s="70"/>
      <c r="EP106" s="70"/>
      <c r="EQ106" s="70"/>
      <c r="ER106" s="70"/>
      <c r="ES106" s="70"/>
      <c r="ET106" s="70"/>
      <c r="EU106" s="70"/>
      <c r="EV106" s="70"/>
      <c r="EW106" s="70"/>
      <c r="EX106" s="70"/>
      <c r="EY106" s="70"/>
      <c r="EZ106" s="70"/>
      <c r="FA106" s="70"/>
      <c r="FB106" s="70"/>
      <c r="FC106" s="70"/>
      <c r="FD106" s="70"/>
      <c r="FE106" s="70"/>
      <c r="FF106" s="70"/>
      <c r="FG106" s="70"/>
      <c r="FH106" s="70"/>
      <c r="FI106" s="70"/>
      <c r="FJ106" s="70"/>
      <c r="FK106" s="70"/>
      <c r="FL106" s="70"/>
      <c r="FM106" s="70"/>
      <c r="FN106" s="70"/>
      <c r="FO106" s="70"/>
      <c r="FP106" s="70"/>
      <c r="FQ106" s="70"/>
      <c r="FR106" s="70"/>
      <c r="FS106" s="70"/>
      <c r="FT106" s="70"/>
      <c r="FU106" s="70"/>
      <c r="FV106" s="70"/>
      <c r="FW106" s="70"/>
      <c r="FX106" s="70"/>
      <c r="FY106" s="70"/>
      <c r="FZ106" s="70"/>
      <c r="GA106" s="70"/>
      <c r="GB106" s="70"/>
      <c r="GC106" s="70"/>
      <c r="GD106" s="70"/>
      <c r="GE106" s="70"/>
      <c r="GF106" s="70"/>
      <c r="GG106" s="70"/>
      <c r="GH106" s="70"/>
      <c r="GI106" s="70"/>
      <c r="GJ106" s="70"/>
      <c r="GK106" s="70"/>
      <c r="GL106" s="70"/>
      <c r="GM106" s="70"/>
      <c r="GN106" s="70"/>
      <c r="GO106" s="70"/>
      <c r="GP106" s="70"/>
      <c r="GQ106" s="70"/>
      <c r="GR106" s="70"/>
      <c r="GS106" s="70"/>
      <c r="GT106" s="70"/>
      <c r="GU106" s="70"/>
      <c r="GV106" s="70"/>
      <c r="GW106" s="70"/>
      <c r="GX106" s="70"/>
      <c r="GY106" s="70"/>
      <c r="GZ106" s="70"/>
      <c r="HA106" s="70"/>
      <c r="HB106" s="70"/>
      <c r="HC106" s="70"/>
      <c r="HD106" s="70"/>
      <c r="HE106" s="70"/>
      <c r="HF106" s="70"/>
      <c r="HG106" s="70"/>
      <c r="HH106" s="70"/>
      <c r="HI106" s="70"/>
      <c r="HJ106" s="70"/>
      <c r="HK106" s="70"/>
      <c r="HL106" s="70"/>
      <c r="HM106" s="70"/>
      <c r="HN106" s="70"/>
      <c r="HO106" s="70"/>
      <c r="HP106" s="70"/>
      <c r="HQ106" s="70"/>
      <c r="HR106" s="70"/>
      <c r="HS106" s="70"/>
      <c r="HT106" s="70"/>
      <c r="HU106" s="70"/>
      <c r="HV106" s="70"/>
      <c r="HW106" s="70"/>
      <c r="HX106" s="70"/>
      <c r="HY106" s="70"/>
      <c r="HZ106" s="70"/>
      <c r="IA106" s="70"/>
      <c r="IB106" s="70"/>
      <c r="IC106" s="70"/>
      <c r="ID106" s="70"/>
      <c r="IE106" s="70"/>
      <c r="IF106" s="70"/>
      <c r="IG106" s="70"/>
      <c r="IH106" s="70"/>
      <c r="II106" s="70"/>
      <c r="IJ106" s="70"/>
      <c r="IK106" s="70"/>
      <c r="IL106" s="70"/>
      <c r="IM106" s="70"/>
      <c r="IN106" s="70"/>
      <c r="IO106" s="70"/>
      <c r="IP106" s="70"/>
      <c r="IQ106" s="70"/>
    </row>
    <row r="107" spans="1:251" s="133" customFormat="1" x14ac:dyDescent="0.25">
      <c r="A107" s="213"/>
      <c r="B107" s="62"/>
      <c r="C107" s="63"/>
      <c r="D107" s="63"/>
      <c r="E107" s="65"/>
      <c r="F107" s="96"/>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c r="EA107" s="132"/>
      <c r="EB107" s="132"/>
      <c r="EC107" s="132"/>
      <c r="ED107" s="132"/>
      <c r="EE107" s="132"/>
      <c r="EF107" s="132"/>
      <c r="EG107" s="132"/>
      <c r="EH107" s="132"/>
      <c r="EI107" s="132"/>
      <c r="EJ107" s="132"/>
      <c r="EK107" s="132"/>
      <c r="EL107" s="132"/>
      <c r="EM107" s="132"/>
      <c r="EN107" s="132"/>
      <c r="EO107" s="132"/>
      <c r="EP107" s="132"/>
      <c r="EQ107" s="132"/>
      <c r="ER107" s="132"/>
      <c r="ES107" s="132"/>
      <c r="ET107" s="132"/>
      <c r="EU107" s="132"/>
      <c r="EV107" s="132"/>
      <c r="EW107" s="132"/>
      <c r="EX107" s="132"/>
      <c r="EY107" s="132"/>
      <c r="EZ107" s="132"/>
      <c r="FA107" s="132"/>
      <c r="FB107" s="132"/>
      <c r="FC107" s="132"/>
      <c r="FD107" s="132"/>
      <c r="FE107" s="132"/>
      <c r="FF107" s="132"/>
      <c r="FG107" s="132"/>
      <c r="FH107" s="132"/>
      <c r="FI107" s="132"/>
      <c r="FJ107" s="132"/>
      <c r="FK107" s="132"/>
      <c r="FL107" s="132"/>
      <c r="FM107" s="132"/>
      <c r="FN107" s="132"/>
      <c r="FO107" s="132"/>
      <c r="FP107" s="132"/>
      <c r="FQ107" s="132"/>
      <c r="FR107" s="132"/>
      <c r="FS107" s="132"/>
      <c r="FT107" s="132"/>
      <c r="FU107" s="132"/>
      <c r="FV107" s="132"/>
      <c r="FW107" s="132"/>
      <c r="FX107" s="132"/>
      <c r="FY107" s="132"/>
      <c r="FZ107" s="132"/>
      <c r="GA107" s="132"/>
      <c r="GB107" s="132"/>
      <c r="GC107" s="132"/>
      <c r="GD107" s="132"/>
      <c r="GE107" s="132"/>
      <c r="GF107" s="132"/>
      <c r="GG107" s="132"/>
      <c r="GH107" s="132"/>
      <c r="GI107" s="132"/>
      <c r="GJ107" s="132"/>
      <c r="GK107" s="132"/>
      <c r="GL107" s="132"/>
      <c r="GM107" s="132"/>
      <c r="GN107" s="132"/>
      <c r="GO107" s="132"/>
      <c r="GP107" s="132"/>
      <c r="GQ107" s="132"/>
      <c r="GR107" s="132"/>
      <c r="GS107" s="132"/>
      <c r="GT107" s="132"/>
      <c r="GU107" s="132"/>
      <c r="GV107" s="132"/>
      <c r="GW107" s="132"/>
      <c r="GX107" s="132"/>
      <c r="GY107" s="132"/>
      <c r="GZ107" s="132"/>
      <c r="HA107" s="132"/>
      <c r="HB107" s="132"/>
      <c r="HC107" s="132"/>
      <c r="HD107" s="132"/>
      <c r="HE107" s="132"/>
      <c r="HF107" s="132"/>
      <c r="HG107" s="132"/>
      <c r="HH107" s="132"/>
      <c r="HI107" s="132"/>
      <c r="HJ107" s="132"/>
      <c r="HK107" s="132"/>
      <c r="HL107" s="132"/>
      <c r="HM107" s="132"/>
      <c r="HN107" s="132"/>
      <c r="HO107" s="132"/>
      <c r="HP107" s="132"/>
      <c r="HQ107" s="132"/>
      <c r="HR107" s="132"/>
      <c r="HS107" s="132"/>
      <c r="HT107" s="132"/>
      <c r="HU107" s="132"/>
      <c r="HV107" s="132"/>
      <c r="HW107" s="132"/>
      <c r="HX107" s="132"/>
      <c r="HY107" s="132"/>
      <c r="HZ107" s="132"/>
      <c r="IA107" s="132"/>
      <c r="IB107" s="132"/>
      <c r="IC107" s="132"/>
      <c r="ID107" s="132"/>
      <c r="IE107" s="132"/>
      <c r="IF107" s="132"/>
      <c r="IG107" s="132"/>
      <c r="IH107" s="132"/>
      <c r="II107" s="132"/>
      <c r="IJ107" s="132"/>
      <c r="IK107" s="132"/>
      <c r="IL107" s="132"/>
      <c r="IM107" s="132"/>
      <c r="IN107" s="132"/>
      <c r="IO107" s="132"/>
      <c r="IP107" s="132"/>
      <c r="IQ107" s="132"/>
    </row>
    <row r="108" spans="1:251" s="133" customFormat="1" x14ac:dyDescent="0.25">
      <c r="A108" s="213"/>
      <c r="B108" s="62"/>
      <c r="C108" s="63"/>
      <c r="D108" s="63"/>
      <c r="E108" s="65"/>
      <c r="F108" s="96"/>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c r="EZ108" s="132"/>
      <c r="FA108" s="132"/>
      <c r="FB108" s="132"/>
      <c r="FC108" s="132"/>
      <c r="FD108" s="132"/>
      <c r="FE108" s="132"/>
      <c r="FF108" s="132"/>
      <c r="FG108" s="132"/>
      <c r="FH108" s="132"/>
      <c r="FI108" s="132"/>
      <c r="FJ108" s="132"/>
      <c r="FK108" s="132"/>
      <c r="FL108" s="132"/>
      <c r="FM108" s="132"/>
      <c r="FN108" s="132"/>
      <c r="FO108" s="132"/>
      <c r="FP108" s="132"/>
      <c r="FQ108" s="132"/>
      <c r="FR108" s="132"/>
      <c r="FS108" s="132"/>
      <c r="FT108" s="132"/>
      <c r="FU108" s="132"/>
      <c r="FV108" s="132"/>
      <c r="FW108" s="132"/>
      <c r="FX108" s="132"/>
      <c r="FY108" s="132"/>
      <c r="FZ108" s="132"/>
      <c r="GA108" s="132"/>
      <c r="GB108" s="132"/>
      <c r="GC108" s="132"/>
      <c r="GD108" s="132"/>
      <c r="GE108" s="132"/>
      <c r="GF108" s="132"/>
      <c r="GG108" s="132"/>
      <c r="GH108" s="132"/>
      <c r="GI108" s="132"/>
      <c r="GJ108" s="132"/>
      <c r="GK108" s="132"/>
      <c r="GL108" s="132"/>
      <c r="GM108" s="132"/>
      <c r="GN108" s="132"/>
      <c r="GO108" s="132"/>
      <c r="GP108" s="132"/>
      <c r="GQ108" s="132"/>
      <c r="GR108" s="132"/>
      <c r="GS108" s="132"/>
      <c r="GT108" s="132"/>
      <c r="GU108" s="132"/>
      <c r="GV108" s="132"/>
      <c r="GW108" s="132"/>
      <c r="GX108" s="132"/>
      <c r="GY108" s="132"/>
      <c r="GZ108" s="132"/>
      <c r="HA108" s="132"/>
      <c r="HB108" s="132"/>
      <c r="HC108" s="132"/>
      <c r="HD108" s="132"/>
      <c r="HE108" s="132"/>
      <c r="HF108" s="132"/>
      <c r="HG108" s="132"/>
      <c r="HH108" s="132"/>
      <c r="HI108" s="132"/>
      <c r="HJ108" s="132"/>
      <c r="HK108" s="132"/>
      <c r="HL108" s="132"/>
      <c r="HM108" s="132"/>
      <c r="HN108" s="132"/>
      <c r="HO108" s="132"/>
      <c r="HP108" s="132"/>
      <c r="HQ108" s="132"/>
      <c r="HR108" s="132"/>
      <c r="HS108" s="132"/>
      <c r="HT108" s="132"/>
      <c r="HU108" s="132"/>
      <c r="HV108" s="132"/>
      <c r="HW108" s="132"/>
      <c r="HX108" s="132"/>
      <c r="HY108" s="132"/>
      <c r="HZ108" s="132"/>
      <c r="IA108" s="132"/>
      <c r="IB108" s="132"/>
      <c r="IC108" s="132"/>
      <c r="ID108" s="132"/>
      <c r="IE108" s="132"/>
      <c r="IF108" s="132"/>
      <c r="IG108" s="132"/>
      <c r="IH108" s="132"/>
      <c r="II108" s="132"/>
      <c r="IJ108" s="132"/>
      <c r="IK108" s="132"/>
      <c r="IL108" s="132"/>
      <c r="IM108" s="132"/>
      <c r="IN108" s="132"/>
      <c r="IO108" s="132"/>
      <c r="IP108" s="132"/>
      <c r="IQ108" s="132"/>
    </row>
    <row r="109" spans="1:251" s="92" customFormat="1" ht="15" x14ac:dyDescent="0.25">
      <c r="A109" s="213"/>
      <c r="B109" s="62"/>
      <c r="C109" s="63"/>
      <c r="D109" s="63"/>
      <c r="E109" s="65"/>
      <c r="F109" s="132"/>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c r="BI109" s="214"/>
      <c r="BJ109" s="214"/>
      <c r="BK109" s="214"/>
      <c r="BL109" s="214"/>
      <c r="BM109" s="214"/>
      <c r="BN109" s="214"/>
      <c r="BO109" s="214"/>
      <c r="BP109" s="214"/>
      <c r="BQ109" s="214"/>
      <c r="BR109" s="214"/>
      <c r="BS109" s="214"/>
      <c r="BT109" s="214"/>
      <c r="BU109" s="214"/>
      <c r="BV109" s="214"/>
      <c r="BW109" s="214"/>
      <c r="BX109" s="214"/>
      <c r="BY109" s="214"/>
      <c r="BZ109" s="214"/>
      <c r="CA109" s="214"/>
      <c r="CB109" s="214"/>
      <c r="CC109" s="214"/>
      <c r="CD109" s="214"/>
      <c r="CE109" s="214"/>
      <c r="CF109" s="214"/>
      <c r="CG109" s="214"/>
      <c r="CH109" s="214"/>
      <c r="CI109" s="214"/>
      <c r="CJ109" s="214"/>
      <c r="CK109" s="214"/>
      <c r="CL109" s="214"/>
      <c r="CM109" s="214"/>
      <c r="CN109" s="214"/>
      <c r="CO109" s="214"/>
      <c r="CP109" s="214"/>
      <c r="CQ109" s="214"/>
      <c r="CR109" s="214"/>
      <c r="CS109" s="214"/>
      <c r="CT109" s="214"/>
      <c r="CU109" s="214"/>
      <c r="CV109" s="214"/>
      <c r="CW109" s="214"/>
      <c r="CX109" s="214"/>
      <c r="CY109" s="214"/>
      <c r="CZ109" s="214"/>
      <c r="DA109" s="214"/>
      <c r="DB109" s="214"/>
      <c r="DC109" s="214"/>
      <c r="DD109" s="214"/>
      <c r="DE109" s="214"/>
      <c r="DF109" s="214"/>
      <c r="DG109" s="214"/>
      <c r="DH109" s="214"/>
      <c r="DI109" s="214"/>
      <c r="DJ109" s="214"/>
      <c r="DK109" s="214"/>
      <c r="DL109" s="214"/>
      <c r="DM109" s="214"/>
      <c r="DN109" s="214"/>
      <c r="DO109" s="214"/>
      <c r="DP109" s="214"/>
      <c r="DQ109" s="214"/>
      <c r="DR109" s="214"/>
      <c r="DS109" s="214"/>
      <c r="DT109" s="214"/>
      <c r="DU109" s="214"/>
      <c r="DV109" s="214"/>
      <c r="DW109" s="214"/>
      <c r="DX109" s="214"/>
      <c r="DY109" s="214"/>
      <c r="DZ109" s="214"/>
      <c r="EA109" s="214"/>
      <c r="EB109" s="214"/>
      <c r="EC109" s="214"/>
      <c r="ED109" s="214"/>
      <c r="EE109" s="214"/>
      <c r="EF109" s="214"/>
      <c r="EG109" s="214"/>
      <c r="EH109" s="214"/>
      <c r="EI109" s="214"/>
      <c r="EJ109" s="214"/>
      <c r="EK109" s="214"/>
      <c r="EL109" s="214"/>
      <c r="EM109" s="214"/>
      <c r="EN109" s="214"/>
      <c r="EO109" s="214"/>
      <c r="EP109" s="214"/>
      <c r="EQ109" s="214"/>
      <c r="ER109" s="214"/>
      <c r="ES109" s="214"/>
      <c r="ET109" s="214"/>
      <c r="EU109" s="214"/>
      <c r="EV109" s="214"/>
      <c r="EW109" s="214"/>
      <c r="EX109" s="214"/>
      <c r="EY109" s="214"/>
      <c r="EZ109" s="214"/>
      <c r="FA109" s="214"/>
      <c r="FB109" s="214"/>
      <c r="FC109" s="214"/>
      <c r="FD109" s="214"/>
      <c r="FE109" s="214"/>
      <c r="FF109" s="214"/>
      <c r="FG109" s="214"/>
      <c r="FH109" s="214"/>
      <c r="FI109" s="214"/>
      <c r="FJ109" s="214"/>
      <c r="FK109" s="214"/>
      <c r="FL109" s="214"/>
      <c r="FM109" s="214"/>
      <c r="FN109" s="214"/>
      <c r="FO109" s="214"/>
      <c r="FP109" s="214"/>
      <c r="FQ109" s="214"/>
      <c r="FR109" s="214"/>
      <c r="FS109" s="214"/>
      <c r="FT109" s="214"/>
      <c r="FU109" s="214"/>
      <c r="FV109" s="214"/>
      <c r="FW109" s="214"/>
      <c r="FX109" s="214"/>
      <c r="FY109" s="214"/>
      <c r="FZ109" s="214"/>
      <c r="GA109" s="214"/>
      <c r="GB109" s="214"/>
      <c r="GC109" s="214"/>
      <c r="GD109" s="214"/>
      <c r="GE109" s="214"/>
      <c r="GF109" s="214"/>
      <c r="GG109" s="214"/>
      <c r="GH109" s="214"/>
      <c r="GI109" s="214"/>
      <c r="GJ109" s="214"/>
      <c r="GK109" s="214"/>
      <c r="GL109" s="214"/>
      <c r="GM109" s="214"/>
      <c r="GN109" s="214"/>
      <c r="GO109" s="214"/>
      <c r="GP109" s="214"/>
      <c r="GQ109" s="214"/>
      <c r="GR109" s="214"/>
      <c r="GS109" s="214"/>
      <c r="GT109" s="214"/>
      <c r="GU109" s="214"/>
      <c r="GV109" s="214"/>
      <c r="GW109" s="214"/>
      <c r="GX109" s="214"/>
      <c r="GY109" s="214"/>
      <c r="GZ109" s="214"/>
      <c r="HA109" s="214"/>
      <c r="HB109" s="214"/>
      <c r="HC109" s="214"/>
      <c r="HD109" s="214"/>
      <c r="HE109" s="214"/>
      <c r="HF109" s="214"/>
      <c r="HG109" s="214"/>
      <c r="HH109" s="214"/>
      <c r="HI109" s="214"/>
      <c r="HJ109" s="214"/>
      <c r="HK109" s="214"/>
      <c r="HL109" s="214"/>
      <c r="HM109" s="214"/>
      <c r="HN109" s="214"/>
      <c r="HO109" s="214"/>
      <c r="HP109" s="214"/>
      <c r="HQ109" s="214"/>
      <c r="HR109" s="214"/>
      <c r="HS109" s="214"/>
      <c r="HT109" s="214"/>
      <c r="HU109" s="214"/>
      <c r="HV109" s="214"/>
      <c r="HW109" s="214"/>
      <c r="HX109" s="214"/>
      <c r="HY109" s="214"/>
      <c r="HZ109" s="214"/>
      <c r="IA109" s="214"/>
      <c r="IB109" s="214"/>
      <c r="IC109" s="214"/>
      <c r="ID109" s="214"/>
      <c r="IE109" s="214"/>
      <c r="IF109" s="214"/>
      <c r="IG109" s="214"/>
      <c r="IH109" s="214"/>
      <c r="II109" s="214"/>
      <c r="IJ109" s="214"/>
      <c r="IK109" s="214"/>
      <c r="IL109" s="214"/>
      <c r="IM109" s="214"/>
      <c r="IN109" s="214"/>
      <c r="IO109" s="214"/>
      <c r="IP109" s="214"/>
      <c r="IQ109" s="214"/>
    </row>
    <row r="110" spans="1:251" s="133" customFormat="1" x14ac:dyDescent="0.25">
      <c r="A110" s="213"/>
      <c r="B110" s="62"/>
      <c r="C110" s="63"/>
      <c r="D110" s="63"/>
      <c r="E110" s="65"/>
      <c r="F110" s="132"/>
    </row>
    <row r="111" spans="1:251" s="133" customFormat="1" ht="15" x14ac:dyDescent="0.25">
      <c r="A111" s="213"/>
      <c r="B111" s="62"/>
      <c r="C111" s="63"/>
      <c r="D111" s="63"/>
      <c r="E111" s="65"/>
      <c r="F111" s="214"/>
    </row>
    <row r="112" spans="1:251" s="193" customFormat="1" x14ac:dyDescent="0.25">
      <c r="A112" s="213"/>
      <c r="B112" s="62"/>
      <c r="C112" s="63"/>
      <c r="D112" s="63"/>
      <c r="E112" s="65"/>
      <c r="F112" s="13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3"/>
      <c r="BO112" s="183"/>
      <c r="BP112" s="183"/>
      <c r="BQ112" s="183"/>
      <c r="BR112" s="183"/>
      <c r="BS112" s="183"/>
      <c r="BT112" s="183"/>
      <c r="BU112" s="183"/>
      <c r="BV112" s="183"/>
      <c r="BW112" s="183"/>
      <c r="BX112" s="183"/>
      <c r="BY112" s="183"/>
      <c r="BZ112" s="183"/>
      <c r="CA112" s="183"/>
      <c r="CB112" s="183"/>
      <c r="CC112" s="183"/>
      <c r="CD112" s="183"/>
      <c r="CE112" s="183"/>
      <c r="CF112" s="183"/>
      <c r="CG112" s="183"/>
      <c r="CH112" s="183"/>
      <c r="CI112" s="183"/>
      <c r="CJ112" s="183"/>
      <c r="CK112" s="183"/>
      <c r="CL112" s="183"/>
      <c r="CM112" s="183"/>
      <c r="CN112" s="183"/>
      <c r="CO112" s="183"/>
      <c r="CP112" s="183"/>
      <c r="CQ112" s="183"/>
      <c r="CR112" s="183"/>
      <c r="CS112" s="183"/>
      <c r="CT112" s="183"/>
      <c r="CU112" s="183"/>
      <c r="CV112" s="183"/>
      <c r="CW112" s="183"/>
      <c r="CX112" s="183"/>
      <c r="CY112" s="183"/>
      <c r="CZ112" s="183"/>
      <c r="DA112" s="183"/>
      <c r="DB112" s="183"/>
      <c r="DC112" s="183"/>
      <c r="DD112" s="183"/>
      <c r="DE112" s="183"/>
      <c r="DF112" s="183"/>
      <c r="DG112" s="183"/>
      <c r="DH112" s="183"/>
      <c r="DI112" s="183"/>
      <c r="DJ112" s="183"/>
      <c r="DK112" s="183"/>
      <c r="DL112" s="183"/>
      <c r="DM112" s="183"/>
      <c r="DN112" s="183"/>
      <c r="DO112" s="183"/>
      <c r="DP112" s="183"/>
      <c r="DQ112" s="183"/>
      <c r="DR112" s="183"/>
      <c r="DS112" s="183"/>
      <c r="DT112" s="183"/>
      <c r="DU112" s="183"/>
      <c r="DV112" s="183"/>
      <c r="DW112" s="183"/>
      <c r="DX112" s="183"/>
      <c r="DY112" s="183"/>
      <c r="DZ112" s="183"/>
      <c r="EA112" s="183"/>
      <c r="EB112" s="183"/>
      <c r="EC112" s="183"/>
      <c r="ED112" s="183"/>
      <c r="EE112" s="183"/>
      <c r="EF112" s="183"/>
      <c r="EG112" s="183"/>
      <c r="EH112" s="183"/>
      <c r="EI112" s="183"/>
      <c r="EJ112" s="183"/>
      <c r="EK112" s="183"/>
      <c r="EL112" s="183"/>
      <c r="EM112" s="183"/>
      <c r="EN112" s="183"/>
      <c r="EO112" s="183"/>
      <c r="EP112" s="183"/>
      <c r="EQ112" s="183"/>
      <c r="ER112" s="183"/>
      <c r="ES112" s="183"/>
      <c r="ET112" s="183"/>
      <c r="EU112" s="183"/>
      <c r="EV112" s="183"/>
      <c r="EW112" s="183"/>
      <c r="EX112" s="183"/>
      <c r="EY112" s="183"/>
      <c r="EZ112" s="183"/>
      <c r="FA112" s="183"/>
      <c r="FB112" s="183"/>
      <c r="FC112" s="183"/>
      <c r="FD112" s="183"/>
      <c r="FE112" s="183"/>
      <c r="FF112" s="183"/>
      <c r="FG112" s="183"/>
      <c r="FH112" s="183"/>
      <c r="FI112" s="183"/>
      <c r="FJ112" s="183"/>
      <c r="FK112" s="183"/>
      <c r="FL112" s="183"/>
      <c r="FM112" s="183"/>
      <c r="FN112" s="183"/>
      <c r="FO112" s="183"/>
      <c r="FP112" s="183"/>
      <c r="FQ112" s="183"/>
      <c r="FR112" s="183"/>
      <c r="FS112" s="183"/>
      <c r="FT112" s="183"/>
      <c r="FU112" s="183"/>
      <c r="FV112" s="183"/>
      <c r="FW112" s="183"/>
      <c r="FX112" s="183"/>
      <c r="FY112" s="183"/>
      <c r="FZ112" s="183"/>
      <c r="GA112" s="183"/>
      <c r="GB112" s="183"/>
      <c r="GC112" s="183"/>
      <c r="GD112" s="183"/>
      <c r="GE112" s="183"/>
      <c r="GF112" s="183"/>
      <c r="GG112" s="183"/>
      <c r="GH112" s="183"/>
      <c r="GI112" s="183"/>
      <c r="GJ112" s="183"/>
      <c r="GK112" s="183"/>
      <c r="GL112" s="183"/>
      <c r="GM112" s="183"/>
      <c r="GN112" s="183"/>
      <c r="GO112" s="183"/>
      <c r="GP112" s="183"/>
      <c r="GQ112" s="183"/>
      <c r="GR112" s="183"/>
      <c r="GS112" s="183"/>
      <c r="GT112" s="183"/>
      <c r="GU112" s="183"/>
      <c r="GV112" s="183"/>
      <c r="GW112" s="183"/>
      <c r="GX112" s="183"/>
      <c r="GY112" s="183"/>
      <c r="GZ112" s="183"/>
      <c r="HA112" s="183"/>
      <c r="HB112" s="183"/>
      <c r="HC112" s="183"/>
      <c r="HD112" s="183"/>
      <c r="HE112" s="183"/>
      <c r="HF112" s="183"/>
      <c r="HG112" s="183"/>
      <c r="HH112" s="183"/>
      <c r="HI112" s="183"/>
      <c r="HJ112" s="183"/>
      <c r="HK112" s="183"/>
      <c r="HL112" s="183"/>
      <c r="HM112" s="183"/>
      <c r="HN112" s="183"/>
      <c r="HO112" s="183"/>
      <c r="HP112" s="183"/>
      <c r="HQ112" s="183"/>
      <c r="HR112" s="183"/>
      <c r="HS112" s="183"/>
      <c r="HT112" s="183"/>
      <c r="HU112" s="183"/>
      <c r="HV112" s="183"/>
      <c r="HW112" s="183"/>
      <c r="HX112" s="183"/>
      <c r="HY112" s="183"/>
      <c r="HZ112" s="183"/>
      <c r="IA112" s="183"/>
      <c r="IB112" s="183"/>
      <c r="IC112" s="183"/>
      <c r="ID112" s="183"/>
      <c r="IE112" s="183"/>
      <c r="IF112" s="183"/>
      <c r="IG112" s="183"/>
      <c r="IH112" s="183"/>
      <c r="II112" s="183"/>
      <c r="IJ112" s="183"/>
      <c r="IK112" s="183"/>
      <c r="IL112" s="183"/>
      <c r="IM112" s="183"/>
      <c r="IN112" s="183"/>
      <c r="IO112" s="183"/>
      <c r="IP112" s="183"/>
      <c r="IQ112" s="183"/>
    </row>
    <row r="113" spans="1:251" s="133" customFormat="1" x14ac:dyDescent="0.25">
      <c r="A113" s="213"/>
      <c r="B113" s="62"/>
      <c r="C113" s="63"/>
      <c r="D113" s="63"/>
      <c r="E113" s="65"/>
    </row>
    <row r="114" spans="1:251" s="133" customFormat="1" x14ac:dyDescent="0.25">
      <c r="A114" s="213"/>
      <c r="B114" s="62"/>
      <c r="C114" s="63"/>
      <c r="D114" s="63"/>
      <c r="E114" s="65"/>
      <c r="F114" s="183"/>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2"/>
      <c r="BU114" s="132"/>
      <c r="BV114" s="132"/>
      <c r="BW114" s="132"/>
      <c r="BX114" s="132"/>
      <c r="BY114" s="132"/>
      <c r="BZ114" s="132"/>
      <c r="CA114" s="132"/>
      <c r="CB114" s="132"/>
      <c r="CC114" s="132"/>
      <c r="CD114" s="132"/>
      <c r="CE114" s="132"/>
      <c r="CF114" s="132"/>
      <c r="CG114" s="132"/>
      <c r="CH114" s="132"/>
      <c r="CI114" s="132"/>
      <c r="CJ114" s="132"/>
      <c r="CK114" s="132"/>
      <c r="CL114" s="132"/>
      <c r="CM114" s="132"/>
      <c r="CN114" s="132"/>
      <c r="CO114" s="132"/>
      <c r="CP114" s="132"/>
      <c r="CQ114" s="132"/>
      <c r="CR114" s="132"/>
      <c r="CS114" s="132"/>
      <c r="CT114" s="132"/>
      <c r="CU114" s="132"/>
      <c r="CV114" s="132"/>
      <c r="CW114" s="132"/>
      <c r="CX114" s="132"/>
      <c r="CY114" s="132"/>
      <c r="CZ114" s="132"/>
      <c r="DA114" s="132"/>
      <c r="DB114" s="132"/>
      <c r="DC114" s="132"/>
      <c r="DD114" s="132"/>
      <c r="DE114" s="132"/>
      <c r="DF114" s="132"/>
      <c r="DG114" s="132"/>
      <c r="DH114" s="132"/>
      <c r="DI114" s="132"/>
      <c r="DJ114" s="132"/>
      <c r="DK114" s="132"/>
      <c r="DL114" s="132"/>
      <c r="DM114" s="132"/>
      <c r="DN114" s="132"/>
      <c r="DO114" s="132"/>
      <c r="DP114" s="132"/>
      <c r="DQ114" s="132"/>
      <c r="DR114" s="132"/>
      <c r="DS114" s="132"/>
      <c r="DT114" s="132"/>
      <c r="DU114" s="132"/>
      <c r="DV114" s="132"/>
      <c r="DW114" s="132"/>
      <c r="DX114" s="132"/>
      <c r="DY114" s="132"/>
      <c r="DZ114" s="132"/>
      <c r="EA114" s="132"/>
      <c r="EB114" s="132"/>
      <c r="EC114" s="132"/>
      <c r="ED114" s="132"/>
      <c r="EE114" s="132"/>
      <c r="EF114" s="132"/>
      <c r="EG114" s="132"/>
      <c r="EH114" s="132"/>
      <c r="EI114" s="132"/>
      <c r="EJ114" s="132"/>
      <c r="EK114" s="132"/>
      <c r="EL114" s="132"/>
      <c r="EM114" s="132"/>
      <c r="EN114" s="132"/>
      <c r="EO114" s="132"/>
      <c r="EP114" s="132"/>
      <c r="EQ114" s="132"/>
      <c r="ER114" s="132"/>
      <c r="ES114" s="132"/>
      <c r="ET114" s="132"/>
      <c r="EU114" s="132"/>
      <c r="EV114" s="132"/>
      <c r="EW114" s="132"/>
      <c r="EX114" s="132"/>
      <c r="EY114" s="132"/>
      <c r="EZ114" s="132"/>
      <c r="FA114" s="132"/>
      <c r="FB114" s="132"/>
      <c r="FC114" s="132"/>
      <c r="FD114" s="132"/>
      <c r="FE114" s="132"/>
      <c r="FF114" s="132"/>
      <c r="FG114" s="132"/>
      <c r="FH114" s="132"/>
      <c r="FI114" s="132"/>
      <c r="FJ114" s="132"/>
      <c r="FK114" s="132"/>
      <c r="FL114" s="132"/>
      <c r="FM114" s="132"/>
      <c r="FN114" s="132"/>
      <c r="FO114" s="132"/>
      <c r="FP114" s="132"/>
      <c r="FQ114" s="132"/>
      <c r="FR114" s="132"/>
      <c r="FS114" s="132"/>
      <c r="FT114" s="132"/>
      <c r="FU114" s="132"/>
      <c r="FV114" s="132"/>
      <c r="FW114" s="132"/>
      <c r="FX114" s="132"/>
      <c r="FY114" s="132"/>
      <c r="FZ114" s="132"/>
      <c r="GA114" s="132"/>
      <c r="GB114" s="132"/>
      <c r="GC114" s="132"/>
      <c r="GD114" s="132"/>
      <c r="GE114" s="132"/>
      <c r="GF114" s="132"/>
      <c r="GG114" s="132"/>
      <c r="GH114" s="132"/>
      <c r="GI114" s="132"/>
      <c r="GJ114" s="132"/>
      <c r="GK114" s="132"/>
      <c r="GL114" s="132"/>
      <c r="GM114" s="132"/>
      <c r="GN114" s="132"/>
      <c r="GO114" s="132"/>
      <c r="GP114" s="132"/>
      <c r="GQ114" s="132"/>
      <c r="GR114" s="132"/>
      <c r="GS114" s="132"/>
      <c r="GT114" s="132"/>
      <c r="GU114" s="132"/>
      <c r="GV114" s="132"/>
      <c r="GW114" s="132"/>
      <c r="GX114" s="132"/>
      <c r="GY114" s="132"/>
      <c r="GZ114" s="132"/>
      <c r="HA114" s="132"/>
      <c r="HB114" s="132"/>
      <c r="HC114" s="132"/>
      <c r="HD114" s="132"/>
      <c r="HE114" s="132"/>
      <c r="HF114" s="132"/>
      <c r="HG114" s="132"/>
      <c r="HH114" s="132"/>
      <c r="HI114" s="132"/>
      <c r="HJ114" s="132"/>
      <c r="HK114" s="132"/>
      <c r="HL114" s="132"/>
      <c r="HM114" s="132"/>
      <c r="HN114" s="132"/>
      <c r="HO114" s="132"/>
      <c r="HP114" s="132"/>
      <c r="HQ114" s="132"/>
      <c r="HR114" s="132"/>
      <c r="HS114" s="132"/>
      <c r="HT114" s="132"/>
      <c r="HU114" s="132"/>
      <c r="HV114" s="132"/>
      <c r="HW114" s="132"/>
      <c r="HX114" s="132"/>
      <c r="HY114" s="132"/>
      <c r="HZ114" s="132"/>
      <c r="IA114" s="132"/>
      <c r="IB114" s="132"/>
      <c r="IC114" s="132"/>
      <c r="ID114" s="132"/>
      <c r="IE114" s="132"/>
      <c r="IF114" s="132"/>
      <c r="IG114" s="132"/>
      <c r="IH114" s="132"/>
      <c r="II114" s="132"/>
      <c r="IJ114" s="132"/>
      <c r="IK114" s="132"/>
      <c r="IL114" s="132"/>
      <c r="IM114" s="132"/>
      <c r="IN114" s="132"/>
      <c r="IO114" s="132"/>
      <c r="IP114" s="132"/>
      <c r="IQ114" s="132"/>
    </row>
    <row r="115" spans="1:251" s="133" customFormat="1" x14ac:dyDescent="0.25">
      <c r="A115" s="213"/>
      <c r="B115" s="62"/>
      <c r="C115" s="63"/>
      <c r="D115" s="63"/>
      <c r="E115" s="65"/>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32"/>
      <c r="BR115" s="132"/>
      <c r="BS115" s="132"/>
      <c r="BT115" s="132"/>
      <c r="BU115" s="132"/>
      <c r="BV115" s="132"/>
      <c r="BW115" s="132"/>
      <c r="BX115" s="132"/>
      <c r="BY115" s="132"/>
      <c r="BZ115" s="132"/>
      <c r="CA115" s="132"/>
      <c r="CB115" s="132"/>
      <c r="CC115" s="132"/>
      <c r="CD115" s="132"/>
      <c r="CE115" s="132"/>
      <c r="CF115" s="132"/>
      <c r="CG115" s="132"/>
      <c r="CH115" s="132"/>
      <c r="CI115" s="132"/>
      <c r="CJ115" s="132"/>
      <c r="CK115" s="132"/>
      <c r="CL115" s="132"/>
      <c r="CM115" s="132"/>
      <c r="CN115" s="132"/>
      <c r="CO115" s="132"/>
      <c r="CP115" s="132"/>
      <c r="CQ115" s="132"/>
      <c r="CR115" s="132"/>
      <c r="CS115" s="132"/>
      <c r="CT115" s="132"/>
      <c r="CU115" s="132"/>
      <c r="CV115" s="132"/>
      <c r="CW115" s="132"/>
      <c r="CX115" s="132"/>
      <c r="CY115" s="132"/>
      <c r="CZ115" s="132"/>
      <c r="DA115" s="132"/>
      <c r="DB115" s="132"/>
      <c r="DC115" s="132"/>
      <c r="DD115" s="132"/>
      <c r="DE115" s="132"/>
      <c r="DF115" s="132"/>
      <c r="DG115" s="132"/>
      <c r="DH115" s="132"/>
      <c r="DI115" s="132"/>
      <c r="DJ115" s="132"/>
      <c r="DK115" s="132"/>
      <c r="DL115" s="132"/>
      <c r="DM115" s="132"/>
      <c r="DN115" s="132"/>
      <c r="DO115" s="132"/>
      <c r="DP115" s="132"/>
      <c r="DQ115" s="132"/>
      <c r="DR115" s="132"/>
      <c r="DS115" s="132"/>
      <c r="DT115" s="132"/>
      <c r="DU115" s="132"/>
      <c r="DV115" s="132"/>
      <c r="DW115" s="132"/>
      <c r="DX115" s="132"/>
      <c r="DY115" s="132"/>
      <c r="DZ115" s="132"/>
      <c r="EA115" s="132"/>
      <c r="EB115" s="132"/>
      <c r="EC115" s="132"/>
      <c r="ED115" s="132"/>
      <c r="EE115" s="132"/>
      <c r="EF115" s="132"/>
      <c r="EG115" s="132"/>
      <c r="EH115" s="132"/>
      <c r="EI115" s="132"/>
      <c r="EJ115" s="132"/>
      <c r="EK115" s="132"/>
      <c r="EL115" s="132"/>
      <c r="EM115" s="132"/>
      <c r="EN115" s="132"/>
      <c r="EO115" s="132"/>
      <c r="EP115" s="132"/>
      <c r="EQ115" s="132"/>
      <c r="ER115" s="132"/>
      <c r="ES115" s="132"/>
      <c r="ET115" s="132"/>
      <c r="EU115" s="132"/>
      <c r="EV115" s="132"/>
      <c r="EW115" s="132"/>
      <c r="EX115" s="132"/>
      <c r="EY115" s="132"/>
      <c r="EZ115" s="132"/>
      <c r="FA115" s="132"/>
      <c r="FB115" s="132"/>
      <c r="FC115" s="132"/>
      <c r="FD115" s="132"/>
      <c r="FE115" s="132"/>
      <c r="FF115" s="132"/>
      <c r="FG115" s="132"/>
      <c r="FH115" s="132"/>
      <c r="FI115" s="132"/>
      <c r="FJ115" s="132"/>
      <c r="FK115" s="132"/>
      <c r="FL115" s="132"/>
      <c r="FM115" s="132"/>
      <c r="FN115" s="132"/>
      <c r="FO115" s="132"/>
      <c r="FP115" s="132"/>
      <c r="FQ115" s="132"/>
      <c r="FR115" s="132"/>
      <c r="FS115" s="132"/>
      <c r="FT115" s="132"/>
      <c r="FU115" s="132"/>
      <c r="FV115" s="132"/>
      <c r="FW115" s="132"/>
      <c r="FX115" s="132"/>
      <c r="FY115" s="132"/>
      <c r="FZ115" s="132"/>
      <c r="GA115" s="132"/>
      <c r="GB115" s="132"/>
      <c r="GC115" s="132"/>
      <c r="GD115" s="132"/>
      <c r="GE115" s="132"/>
      <c r="GF115" s="132"/>
      <c r="GG115" s="132"/>
      <c r="GH115" s="132"/>
      <c r="GI115" s="132"/>
      <c r="GJ115" s="132"/>
      <c r="GK115" s="132"/>
      <c r="GL115" s="132"/>
      <c r="GM115" s="132"/>
      <c r="GN115" s="132"/>
      <c r="GO115" s="132"/>
      <c r="GP115" s="132"/>
      <c r="GQ115" s="132"/>
      <c r="GR115" s="132"/>
      <c r="GS115" s="132"/>
      <c r="GT115" s="132"/>
      <c r="GU115" s="132"/>
      <c r="GV115" s="132"/>
      <c r="GW115" s="132"/>
      <c r="GX115" s="132"/>
      <c r="GY115" s="132"/>
      <c r="GZ115" s="132"/>
      <c r="HA115" s="132"/>
      <c r="HB115" s="132"/>
      <c r="HC115" s="132"/>
      <c r="HD115" s="132"/>
      <c r="HE115" s="132"/>
      <c r="HF115" s="132"/>
      <c r="HG115" s="132"/>
      <c r="HH115" s="132"/>
      <c r="HI115" s="132"/>
      <c r="HJ115" s="132"/>
      <c r="HK115" s="132"/>
      <c r="HL115" s="132"/>
      <c r="HM115" s="132"/>
      <c r="HN115" s="132"/>
      <c r="HO115" s="132"/>
      <c r="HP115" s="132"/>
      <c r="HQ115" s="132"/>
      <c r="HR115" s="132"/>
      <c r="HS115" s="132"/>
      <c r="HT115" s="132"/>
      <c r="HU115" s="132"/>
      <c r="HV115" s="132"/>
      <c r="HW115" s="132"/>
      <c r="HX115" s="132"/>
      <c r="HY115" s="132"/>
      <c r="HZ115" s="132"/>
      <c r="IA115" s="132"/>
      <c r="IB115" s="132"/>
      <c r="IC115" s="132"/>
      <c r="ID115" s="132"/>
      <c r="IE115" s="132"/>
      <c r="IF115" s="132"/>
      <c r="IG115" s="132"/>
      <c r="IH115" s="132"/>
      <c r="II115" s="132"/>
      <c r="IJ115" s="132"/>
      <c r="IK115" s="132"/>
      <c r="IL115" s="132"/>
      <c r="IM115" s="132"/>
      <c r="IN115" s="132"/>
      <c r="IO115" s="132"/>
      <c r="IP115" s="132"/>
      <c r="IQ115" s="132"/>
    </row>
    <row r="116" spans="1:251" s="216" customFormat="1" ht="15.6" x14ac:dyDescent="0.3">
      <c r="A116" s="213"/>
      <c r="B116" s="62"/>
      <c r="C116" s="63"/>
      <c r="D116" s="63"/>
      <c r="E116" s="65"/>
      <c r="F116" s="132"/>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5"/>
      <c r="AR116" s="215"/>
      <c r="AS116" s="215"/>
      <c r="AT116" s="215"/>
      <c r="AU116" s="215"/>
      <c r="AV116" s="215"/>
      <c r="AW116" s="215"/>
      <c r="AX116" s="215"/>
      <c r="AY116" s="215"/>
      <c r="AZ116" s="215"/>
      <c r="BA116" s="215"/>
      <c r="BB116" s="215"/>
      <c r="BC116" s="215"/>
      <c r="BD116" s="215"/>
      <c r="BE116" s="215"/>
      <c r="BF116" s="215"/>
      <c r="BG116" s="215"/>
      <c r="BH116" s="215"/>
      <c r="BI116" s="215"/>
      <c r="BJ116" s="215"/>
      <c r="BK116" s="215"/>
      <c r="BL116" s="215"/>
      <c r="BM116" s="215"/>
      <c r="BN116" s="215"/>
      <c r="BO116" s="215"/>
      <c r="BP116" s="215"/>
      <c r="BQ116" s="215"/>
      <c r="BR116" s="215"/>
      <c r="BS116" s="215"/>
      <c r="BT116" s="215"/>
      <c r="BU116" s="215"/>
      <c r="BV116" s="215"/>
      <c r="BW116" s="215"/>
      <c r="BX116" s="215"/>
      <c r="BY116" s="215"/>
      <c r="BZ116" s="215"/>
      <c r="CA116" s="215"/>
      <c r="CB116" s="215"/>
      <c r="CC116" s="215"/>
      <c r="CD116" s="215"/>
      <c r="CE116" s="215"/>
      <c r="CF116" s="215"/>
      <c r="CG116" s="215"/>
      <c r="CH116" s="215"/>
      <c r="CI116" s="215"/>
      <c r="CJ116" s="215"/>
      <c r="CK116" s="215"/>
      <c r="CL116" s="215"/>
      <c r="CM116" s="215"/>
      <c r="CN116" s="215"/>
      <c r="CO116" s="215"/>
      <c r="CP116" s="215"/>
      <c r="CQ116" s="215"/>
      <c r="CR116" s="215"/>
      <c r="CS116" s="215"/>
      <c r="CT116" s="215"/>
      <c r="CU116" s="215"/>
      <c r="CV116" s="215"/>
      <c r="CW116" s="215"/>
      <c r="CX116" s="215"/>
      <c r="CY116" s="215"/>
      <c r="CZ116" s="215"/>
      <c r="DA116" s="215"/>
      <c r="DB116" s="215"/>
      <c r="DC116" s="215"/>
      <c r="DD116" s="215"/>
      <c r="DE116" s="215"/>
      <c r="DF116" s="215"/>
      <c r="DG116" s="215"/>
      <c r="DH116" s="215"/>
      <c r="DI116" s="215"/>
      <c r="DJ116" s="215"/>
      <c r="DK116" s="215"/>
      <c r="DL116" s="215"/>
      <c r="DM116" s="215"/>
      <c r="DN116" s="215"/>
      <c r="DO116" s="215"/>
      <c r="DP116" s="215"/>
      <c r="DQ116" s="215"/>
      <c r="DR116" s="215"/>
      <c r="DS116" s="215"/>
      <c r="DT116" s="215"/>
      <c r="DU116" s="215"/>
      <c r="DV116" s="215"/>
      <c r="DW116" s="215"/>
      <c r="DX116" s="215"/>
      <c r="DY116" s="215"/>
      <c r="DZ116" s="215"/>
      <c r="EA116" s="215"/>
      <c r="EB116" s="215"/>
      <c r="EC116" s="215"/>
      <c r="ED116" s="215"/>
      <c r="EE116" s="215"/>
      <c r="EF116" s="215"/>
      <c r="EG116" s="215"/>
      <c r="EH116" s="215"/>
      <c r="EI116" s="215"/>
      <c r="EJ116" s="215"/>
      <c r="EK116" s="215"/>
      <c r="EL116" s="215"/>
      <c r="EM116" s="215"/>
      <c r="EN116" s="215"/>
      <c r="EO116" s="215"/>
      <c r="EP116" s="215"/>
      <c r="EQ116" s="215"/>
      <c r="ER116" s="215"/>
      <c r="ES116" s="215"/>
      <c r="ET116" s="215"/>
      <c r="EU116" s="215"/>
      <c r="EV116" s="215"/>
      <c r="EW116" s="215"/>
      <c r="EX116" s="215"/>
      <c r="EY116" s="215"/>
      <c r="EZ116" s="215"/>
      <c r="FA116" s="215"/>
      <c r="FB116" s="215"/>
      <c r="FC116" s="215"/>
      <c r="FD116" s="215"/>
      <c r="FE116" s="215"/>
      <c r="FF116" s="215"/>
      <c r="FG116" s="215"/>
      <c r="FH116" s="215"/>
      <c r="FI116" s="215"/>
      <c r="FJ116" s="215"/>
      <c r="FK116" s="215"/>
      <c r="FL116" s="215"/>
      <c r="FM116" s="215"/>
      <c r="FN116" s="215"/>
      <c r="FO116" s="215"/>
      <c r="FP116" s="215"/>
      <c r="FQ116" s="215"/>
      <c r="FR116" s="215"/>
      <c r="FS116" s="215"/>
      <c r="FT116" s="215"/>
      <c r="FU116" s="215"/>
      <c r="FV116" s="215"/>
      <c r="FW116" s="215"/>
      <c r="FX116" s="215"/>
      <c r="FY116" s="215"/>
      <c r="FZ116" s="215"/>
      <c r="GA116" s="215"/>
      <c r="GB116" s="215"/>
      <c r="GC116" s="215"/>
      <c r="GD116" s="215"/>
      <c r="GE116" s="215"/>
      <c r="GF116" s="215"/>
      <c r="GG116" s="215"/>
      <c r="GH116" s="215"/>
      <c r="GI116" s="215"/>
      <c r="GJ116" s="215"/>
      <c r="GK116" s="215"/>
      <c r="GL116" s="215"/>
      <c r="GM116" s="215"/>
      <c r="GN116" s="215"/>
      <c r="GO116" s="215"/>
      <c r="GP116" s="215"/>
      <c r="GQ116" s="215"/>
      <c r="GR116" s="215"/>
      <c r="GS116" s="215"/>
      <c r="GT116" s="215"/>
      <c r="GU116" s="215"/>
      <c r="GV116" s="215"/>
      <c r="GW116" s="215"/>
      <c r="GX116" s="215"/>
      <c r="GY116" s="215"/>
      <c r="GZ116" s="215"/>
      <c r="HA116" s="215"/>
      <c r="HB116" s="215"/>
      <c r="HC116" s="215"/>
      <c r="HD116" s="215"/>
      <c r="HE116" s="215"/>
      <c r="HF116" s="215"/>
      <c r="HG116" s="215"/>
      <c r="HH116" s="215"/>
      <c r="HI116" s="215"/>
      <c r="HJ116" s="215"/>
      <c r="HK116" s="215"/>
      <c r="HL116" s="215"/>
      <c r="HM116" s="215"/>
      <c r="HN116" s="215"/>
      <c r="HO116" s="215"/>
      <c r="HP116" s="215"/>
      <c r="HQ116" s="215"/>
      <c r="HR116" s="215"/>
      <c r="HS116" s="215"/>
      <c r="HT116" s="215"/>
      <c r="HU116" s="215"/>
      <c r="HV116" s="215"/>
      <c r="HW116" s="215"/>
      <c r="HX116" s="215"/>
      <c r="HY116" s="215"/>
      <c r="HZ116" s="215"/>
      <c r="IA116" s="215"/>
      <c r="IB116" s="215"/>
      <c r="IC116" s="215"/>
      <c r="ID116" s="215"/>
      <c r="IE116" s="215"/>
      <c r="IF116" s="215"/>
      <c r="IG116" s="215"/>
      <c r="IH116" s="215"/>
      <c r="II116" s="215"/>
      <c r="IJ116" s="215"/>
      <c r="IK116" s="215"/>
      <c r="IL116" s="215"/>
      <c r="IM116" s="215"/>
      <c r="IN116" s="215"/>
      <c r="IO116" s="215"/>
      <c r="IP116" s="215"/>
      <c r="IQ116" s="215"/>
    </row>
    <row r="117" spans="1:251" s="152" customFormat="1" x14ac:dyDescent="0.25">
      <c r="A117" s="213"/>
      <c r="B117" s="62"/>
      <c r="C117" s="63"/>
      <c r="D117" s="63"/>
      <c r="E117" s="65"/>
      <c r="F117" s="132"/>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c r="BI117" s="151"/>
      <c r="BJ117" s="151"/>
      <c r="BK117" s="151"/>
      <c r="BL117" s="151"/>
      <c r="BM117" s="151"/>
      <c r="BN117" s="151"/>
      <c r="BO117" s="151"/>
      <c r="BP117" s="151"/>
      <c r="BQ117" s="151"/>
      <c r="BR117" s="151"/>
      <c r="BS117" s="151"/>
      <c r="BT117" s="151"/>
      <c r="BU117" s="151"/>
      <c r="BV117" s="151"/>
      <c r="BW117" s="151"/>
      <c r="BX117" s="151"/>
      <c r="BY117" s="151"/>
      <c r="BZ117" s="151"/>
      <c r="CA117" s="151"/>
      <c r="CB117" s="151"/>
      <c r="CC117" s="151"/>
      <c r="CD117" s="151"/>
      <c r="CE117" s="151"/>
      <c r="CF117" s="151"/>
      <c r="CG117" s="151"/>
      <c r="CH117" s="151"/>
      <c r="CI117" s="151"/>
      <c r="CJ117" s="151"/>
      <c r="CK117" s="151"/>
      <c r="CL117" s="151"/>
      <c r="CM117" s="151"/>
      <c r="CN117" s="151"/>
      <c r="CO117" s="151"/>
      <c r="CP117" s="151"/>
      <c r="CQ117" s="151"/>
      <c r="CR117" s="151"/>
      <c r="CS117" s="151"/>
      <c r="CT117" s="151"/>
      <c r="CU117" s="151"/>
      <c r="CV117" s="151"/>
      <c r="CW117" s="151"/>
      <c r="CX117" s="151"/>
      <c r="CY117" s="151"/>
      <c r="CZ117" s="151"/>
      <c r="DA117" s="151"/>
      <c r="DB117" s="151"/>
      <c r="DC117" s="151"/>
      <c r="DD117" s="151"/>
      <c r="DE117" s="151"/>
      <c r="DF117" s="151"/>
      <c r="DG117" s="151"/>
      <c r="DH117" s="151"/>
      <c r="DI117" s="151"/>
      <c r="DJ117" s="151"/>
      <c r="DK117" s="151"/>
      <c r="DL117" s="151"/>
      <c r="DM117" s="151"/>
      <c r="DN117" s="151"/>
      <c r="DO117" s="151"/>
      <c r="DP117" s="151"/>
      <c r="DQ117" s="151"/>
      <c r="DR117" s="151"/>
      <c r="DS117" s="151"/>
      <c r="DT117" s="151"/>
      <c r="DU117" s="151"/>
      <c r="DV117" s="151"/>
      <c r="DW117" s="151"/>
      <c r="DX117" s="151"/>
      <c r="DY117" s="151"/>
      <c r="DZ117" s="151"/>
      <c r="EA117" s="151"/>
      <c r="EB117" s="151"/>
      <c r="EC117" s="151"/>
      <c r="ED117" s="151"/>
      <c r="EE117" s="151"/>
      <c r="EF117" s="151"/>
      <c r="EG117" s="151"/>
      <c r="EH117" s="151"/>
      <c r="EI117" s="151"/>
      <c r="EJ117" s="151"/>
      <c r="EK117" s="151"/>
      <c r="EL117" s="151"/>
      <c r="EM117" s="151"/>
      <c r="EN117" s="151"/>
      <c r="EO117" s="151"/>
      <c r="EP117" s="151"/>
      <c r="EQ117" s="151"/>
      <c r="ER117" s="151"/>
      <c r="ES117" s="151"/>
      <c r="ET117" s="151"/>
      <c r="EU117" s="151"/>
      <c r="EV117" s="151"/>
      <c r="EW117" s="151"/>
      <c r="EX117" s="151"/>
      <c r="EY117" s="151"/>
      <c r="EZ117" s="151"/>
      <c r="FA117" s="151"/>
      <c r="FB117" s="151"/>
      <c r="FC117" s="151"/>
      <c r="FD117" s="151"/>
      <c r="FE117" s="151"/>
      <c r="FF117" s="151"/>
      <c r="FG117" s="151"/>
      <c r="FH117" s="151"/>
      <c r="FI117" s="151"/>
      <c r="FJ117" s="151"/>
      <c r="FK117" s="151"/>
      <c r="FL117" s="151"/>
      <c r="FM117" s="151"/>
      <c r="FN117" s="151"/>
      <c r="FO117" s="151"/>
      <c r="FP117" s="151"/>
      <c r="FQ117" s="151"/>
      <c r="FR117" s="151"/>
      <c r="FS117" s="151"/>
      <c r="FT117" s="151"/>
      <c r="FU117" s="151"/>
      <c r="FV117" s="151"/>
      <c r="FW117" s="151"/>
      <c r="FX117" s="151"/>
      <c r="FY117" s="151"/>
      <c r="FZ117" s="151"/>
      <c r="GA117" s="151"/>
      <c r="GB117" s="151"/>
      <c r="GC117" s="151"/>
      <c r="GD117" s="151"/>
      <c r="GE117" s="151"/>
      <c r="GF117" s="151"/>
      <c r="GG117" s="151"/>
      <c r="GH117" s="151"/>
      <c r="GI117" s="151"/>
      <c r="GJ117" s="151"/>
      <c r="GK117" s="151"/>
      <c r="GL117" s="151"/>
      <c r="GM117" s="151"/>
      <c r="GN117" s="151"/>
      <c r="GO117" s="151"/>
      <c r="GP117" s="151"/>
      <c r="GQ117" s="151"/>
      <c r="GR117" s="151"/>
      <c r="GS117" s="151"/>
      <c r="GT117" s="151"/>
      <c r="GU117" s="151"/>
      <c r="GV117" s="151"/>
      <c r="GW117" s="151"/>
      <c r="GX117" s="151"/>
      <c r="GY117" s="151"/>
      <c r="GZ117" s="151"/>
      <c r="HA117" s="151"/>
      <c r="HB117" s="151"/>
      <c r="HC117" s="151"/>
      <c r="HD117" s="151"/>
      <c r="HE117" s="151"/>
      <c r="HF117" s="151"/>
      <c r="HG117" s="151"/>
      <c r="HH117" s="151"/>
      <c r="HI117" s="151"/>
      <c r="HJ117" s="151"/>
      <c r="HK117" s="151"/>
      <c r="HL117" s="151"/>
      <c r="HM117" s="151"/>
      <c r="HN117" s="151"/>
      <c r="HO117" s="151"/>
      <c r="HP117" s="151"/>
      <c r="HQ117" s="151"/>
      <c r="HR117" s="151"/>
      <c r="HS117" s="151"/>
      <c r="HT117" s="151"/>
      <c r="HU117" s="151"/>
      <c r="HV117" s="151"/>
      <c r="HW117" s="151"/>
      <c r="HX117" s="151"/>
      <c r="HY117" s="151"/>
      <c r="HZ117" s="151"/>
      <c r="IA117" s="151"/>
      <c r="IB117" s="151"/>
      <c r="IC117" s="151"/>
      <c r="ID117" s="151"/>
      <c r="IE117" s="151"/>
      <c r="IF117" s="151"/>
      <c r="IG117" s="151"/>
      <c r="IH117" s="151"/>
      <c r="II117" s="151"/>
      <c r="IJ117" s="151"/>
      <c r="IK117" s="151"/>
      <c r="IL117" s="151"/>
      <c r="IM117" s="151"/>
      <c r="IN117" s="151"/>
      <c r="IO117" s="151"/>
      <c r="IP117" s="151"/>
      <c r="IQ117" s="151"/>
    </row>
    <row r="118" spans="1:251" s="133" customFormat="1" ht="15.6" x14ac:dyDescent="0.3">
      <c r="A118" s="213"/>
      <c r="B118" s="62"/>
      <c r="C118" s="63"/>
      <c r="D118" s="63"/>
      <c r="E118" s="65"/>
      <c r="F118" s="215"/>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2"/>
      <c r="BU118" s="132"/>
      <c r="BV118" s="132"/>
      <c r="BW118" s="132"/>
      <c r="BX118" s="132"/>
      <c r="BY118" s="132"/>
      <c r="BZ118" s="132"/>
      <c r="CA118" s="132"/>
      <c r="CB118" s="132"/>
      <c r="CC118" s="132"/>
      <c r="CD118" s="132"/>
      <c r="CE118" s="132"/>
      <c r="CF118" s="132"/>
      <c r="CG118" s="132"/>
      <c r="CH118" s="132"/>
      <c r="CI118" s="132"/>
      <c r="CJ118" s="132"/>
      <c r="CK118" s="132"/>
      <c r="CL118" s="132"/>
      <c r="CM118" s="132"/>
      <c r="CN118" s="132"/>
      <c r="CO118" s="132"/>
      <c r="CP118" s="132"/>
      <c r="CQ118" s="132"/>
      <c r="CR118" s="132"/>
      <c r="CS118" s="132"/>
      <c r="CT118" s="132"/>
      <c r="CU118" s="132"/>
      <c r="CV118" s="132"/>
      <c r="CW118" s="132"/>
      <c r="CX118" s="132"/>
      <c r="CY118" s="132"/>
      <c r="CZ118" s="132"/>
      <c r="DA118" s="132"/>
      <c r="DB118" s="132"/>
      <c r="DC118" s="132"/>
      <c r="DD118" s="132"/>
      <c r="DE118" s="132"/>
      <c r="DF118" s="132"/>
      <c r="DG118" s="132"/>
      <c r="DH118" s="132"/>
      <c r="DI118" s="132"/>
      <c r="DJ118" s="132"/>
      <c r="DK118" s="132"/>
      <c r="DL118" s="132"/>
      <c r="DM118" s="132"/>
      <c r="DN118" s="132"/>
      <c r="DO118" s="132"/>
      <c r="DP118" s="132"/>
      <c r="DQ118" s="132"/>
      <c r="DR118" s="132"/>
      <c r="DS118" s="132"/>
      <c r="DT118" s="132"/>
      <c r="DU118" s="132"/>
      <c r="DV118" s="132"/>
      <c r="DW118" s="132"/>
      <c r="DX118" s="132"/>
      <c r="DY118" s="132"/>
      <c r="DZ118" s="132"/>
      <c r="EA118" s="132"/>
      <c r="EB118" s="132"/>
      <c r="EC118" s="132"/>
      <c r="ED118" s="132"/>
      <c r="EE118" s="132"/>
      <c r="EF118" s="132"/>
      <c r="EG118" s="132"/>
      <c r="EH118" s="132"/>
      <c r="EI118" s="132"/>
      <c r="EJ118" s="132"/>
      <c r="EK118" s="132"/>
      <c r="EL118" s="132"/>
      <c r="EM118" s="132"/>
      <c r="EN118" s="132"/>
      <c r="EO118" s="132"/>
      <c r="EP118" s="132"/>
      <c r="EQ118" s="132"/>
      <c r="ER118" s="132"/>
      <c r="ES118" s="132"/>
      <c r="ET118" s="132"/>
      <c r="EU118" s="132"/>
      <c r="EV118" s="132"/>
      <c r="EW118" s="132"/>
      <c r="EX118" s="132"/>
      <c r="EY118" s="132"/>
      <c r="EZ118" s="132"/>
      <c r="FA118" s="132"/>
      <c r="FB118" s="132"/>
      <c r="FC118" s="132"/>
      <c r="FD118" s="132"/>
      <c r="FE118" s="132"/>
      <c r="FF118" s="132"/>
      <c r="FG118" s="132"/>
      <c r="FH118" s="132"/>
      <c r="FI118" s="132"/>
      <c r="FJ118" s="132"/>
      <c r="FK118" s="132"/>
      <c r="FL118" s="132"/>
      <c r="FM118" s="132"/>
      <c r="FN118" s="132"/>
      <c r="FO118" s="132"/>
      <c r="FP118" s="132"/>
      <c r="FQ118" s="132"/>
      <c r="FR118" s="132"/>
      <c r="FS118" s="132"/>
      <c r="FT118" s="132"/>
      <c r="FU118" s="132"/>
      <c r="FV118" s="132"/>
      <c r="FW118" s="132"/>
      <c r="FX118" s="132"/>
      <c r="FY118" s="132"/>
      <c r="FZ118" s="132"/>
      <c r="GA118" s="132"/>
      <c r="GB118" s="132"/>
      <c r="GC118" s="132"/>
      <c r="GD118" s="132"/>
      <c r="GE118" s="132"/>
      <c r="GF118" s="132"/>
      <c r="GG118" s="132"/>
      <c r="GH118" s="132"/>
      <c r="GI118" s="132"/>
      <c r="GJ118" s="132"/>
      <c r="GK118" s="132"/>
      <c r="GL118" s="132"/>
      <c r="GM118" s="132"/>
      <c r="GN118" s="132"/>
      <c r="GO118" s="132"/>
      <c r="GP118" s="132"/>
      <c r="GQ118" s="132"/>
      <c r="GR118" s="132"/>
      <c r="GS118" s="132"/>
      <c r="GT118" s="132"/>
      <c r="GU118" s="132"/>
      <c r="GV118" s="132"/>
      <c r="GW118" s="132"/>
      <c r="GX118" s="132"/>
      <c r="GY118" s="132"/>
      <c r="GZ118" s="132"/>
      <c r="HA118" s="132"/>
      <c r="HB118" s="132"/>
      <c r="HC118" s="132"/>
      <c r="HD118" s="132"/>
      <c r="HE118" s="132"/>
      <c r="HF118" s="132"/>
      <c r="HG118" s="132"/>
      <c r="HH118" s="132"/>
      <c r="HI118" s="132"/>
      <c r="HJ118" s="132"/>
      <c r="HK118" s="132"/>
      <c r="HL118" s="132"/>
      <c r="HM118" s="132"/>
      <c r="HN118" s="132"/>
      <c r="HO118" s="132"/>
      <c r="HP118" s="132"/>
      <c r="HQ118" s="132"/>
      <c r="HR118" s="132"/>
      <c r="HS118" s="132"/>
      <c r="HT118" s="132"/>
      <c r="HU118" s="132"/>
      <c r="HV118" s="132"/>
      <c r="HW118" s="132"/>
      <c r="HX118" s="132"/>
      <c r="HY118" s="132"/>
      <c r="HZ118" s="132"/>
      <c r="IA118" s="132"/>
      <c r="IB118" s="132"/>
      <c r="IC118" s="132"/>
      <c r="ID118" s="132"/>
      <c r="IE118" s="132"/>
      <c r="IF118" s="132"/>
      <c r="IG118" s="132"/>
      <c r="IH118" s="132"/>
      <c r="II118" s="132"/>
      <c r="IJ118" s="132"/>
      <c r="IK118" s="132"/>
      <c r="IL118" s="132"/>
      <c r="IM118" s="132"/>
      <c r="IN118" s="132"/>
      <c r="IO118" s="132"/>
      <c r="IP118" s="132"/>
      <c r="IQ118" s="132"/>
    </row>
    <row r="119" spans="1:251" s="133" customFormat="1" x14ac:dyDescent="0.25">
      <c r="A119" s="213"/>
      <c r="B119" s="62"/>
      <c r="C119" s="63"/>
      <c r="D119" s="63"/>
      <c r="E119" s="65"/>
      <c r="F119" s="151"/>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2"/>
      <c r="BU119" s="132"/>
      <c r="BV119" s="132"/>
      <c r="BW119" s="132"/>
      <c r="BX119" s="132"/>
      <c r="BY119" s="132"/>
      <c r="BZ119" s="132"/>
      <c r="CA119" s="132"/>
      <c r="CB119" s="132"/>
      <c r="CC119" s="132"/>
      <c r="CD119" s="132"/>
      <c r="CE119" s="132"/>
      <c r="CF119" s="132"/>
      <c r="CG119" s="132"/>
      <c r="CH119" s="132"/>
      <c r="CI119" s="132"/>
      <c r="CJ119" s="132"/>
      <c r="CK119" s="132"/>
      <c r="CL119" s="132"/>
      <c r="CM119" s="132"/>
      <c r="CN119" s="132"/>
      <c r="CO119" s="132"/>
      <c r="CP119" s="132"/>
      <c r="CQ119" s="132"/>
      <c r="CR119" s="132"/>
      <c r="CS119" s="132"/>
      <c r="CT119" s="132"/>
      <c r="CU119" s="132"/>
      <c r="CV119" s="132"/>
      <c r="CW119" s="132"/>
      <c r="CX119" s="132"/>
      <c r="CY119" s="132"/>
      <c r="CZ119" s="132"/>
      <c r="DA119" s="132"/>
      <c r="DB119" s="132"/>
      <c r="DC119" s="132"/>
      <c r="DD119" s="132"/>
      <c r="DE119" s="132"/>
      <c r="DF119" s="132"/>
      <c r="DG119" s="132"/>
      <c r="DH119" s="132"/>
      <c r="DI119" s="132"/>
      <c r="DJ119" s="132"/>
      <c r="DK119" s="132"/>
      <c r="DL119" s="132"/>
      <c r="DM119" s="132"/>
      <c r="DN119" s="132"/>
      <c r="DO119" s="132"/>
      <c r="DP119" s="132"/>
      <c r="DQ119" s="132"/>
      <c r="DR119" s="132"/>
      <c r="DS119" s="132"/>
      <c r="DT119" s="132"/>
      <c r="DU119" s="132"/>
      <c r="DV119" s="132"/>
      <c r="DW119" s="132"/>
      <c r="DX119" s="132"/>
      <c r="DY119" s="132"/>
      <c r="DZ119" s="132"/>
      <c r="EA119" s="132"/>
      <c r="EB119" s="132"/>
      <c r="EC119" s="132"/>
      <c r="ED119" s="132"/>
      <c r="EE119" s="132"/>
      <c r="EF119" s="132"/>
      <c r="EG119" s="132"/>
      <c r="EH119" s="132"/>
      <c r="EI119" s="132"/>
      <c r="EJ119" s="132"/>
      <c r="EK119" s="132"/>
      <c r="EL119" s="132"/>
      <c r="EM119" s="132"/>
      <c r="EN119" s="132"/>
      <c r="EO119" s="132"/>
      <c r="EP119" s="132"/>
      <c r="EQ119" s="132"/>
      <c r="ER119" s="132"/>
      <c r="ES119" s="132"/>
      <c r="ET119" s="132"/>
      <c r="EU119" s="132"/>
      <c r="EV119" s="132"/>
      <c r="EW119" s="132"/>
      <c r="EX119" s="132"/>
      <c r="EY119" s="132"/>
      <c r="EZ119" s="132"/>
      <c r="FA119" s="132"/>
      <c r="FB119" s="132"/>
      <c r="FC119" s="132"/>
      <c r="FD119" s="132"/>
      <c r="FE119" s="132"/>
      <c r="FF119" s="132"/>
      <c r="FG119" s="132"/>
      <c r="FH119" s="132"/>
      <c r="FI119" s="132"/>
      <c r="FJ119" s="132"/>
      <c r="FK119" s="132"/>
      <c r="FL119" s="132"/>
      <c r="FM119" s="132"/>
      <c r="FN119" s="132"/>
      <c r="FO119" s="132"/>
      <c r="FP119" s="132"/>
      <c r="FQ119" s="132"/>
      <c r="FR119" s="132"/>
      <c r="FS119" s="132"/>
      <c r="FT119" s="132"/>
      <c r="FU119" s="132"/>
      <c r="FV119" s="132"/>
      <c r="FW119" s="132"/>
      <c r="FX119" s="132"/>
      <c r="FY119" s="132"/>
      <c r="FZ119" s="132"/>
      <c r="GA119" s="132"/>
      <c r="GB119" s="132"/>
      <c r="GC119" s="132"/>
      <c r="GD119" s="132"/>
      <c r="GE119" s="132"/>
      <c r="GF119" s="132"/>
      <c r="GG119" s="132"/>
      <c r="GH119" s="132"/>
      <c r="GI119" s="132"/>
      <c r="GJ119" s="132"/>
      <c r="GK119" s="132"/>
      <c r="GL119" s="132"/>
      <c r="GM119" s="132"/>
      <c r="GN119" s="132"/>
      <c r="GO119" s="132"/>
      <c r="GP119" s="132"/>
      <c r="GQ119" s="132"/>
      <c r="GR119" s="132"/>
      <c r="GS119" s="132"/>
      <c r="GT119" s="132"/>
      <c r="GU119" s="132"/>
      <c r="GV119" s="132"/>
      <c r="GW119" s="132"/>
      <c r="GX119" s="132"/>
      <c r="GY119" s="132"/>
      <c r="GZ119" s="132"/>
      <c r="HA119" s="132"/>
      <c r="HB119" s="132"/>
      <c r="HC119" s="132"/>
      <c r="HD119" s="132"/>
      <c r="HE119" s="132"/>
      <c r="HF119" s="132"/>
      <c r="HG119" s="132"/>
      <c r="HH119" s="132"/>
      <c r="HI119" s="132"/>
      <c r="HJ119" s="132"/>
      <c r="HK119" s="132"/>
      <c r="HL119" s="132"/>
      <c r="HM119" s="132"/>
      <c r="HN119" s="132"/>
      <c r="HO119" s="132"/>
      <c r="HP119" s="132"/>
      <c r="HQ119" s="132"/>
      <c r="HR119" s="132"/>
      <c r="HS119" s="132"/>
      <c r="HT119" s="132"/>
      <c r="HU119" s="132"/>
      <c r="HV119" s="132"/>
      <c r="HW119" s="132"/>
      <c r="HX119" s="132"/>
      <c r="HY119" s="132"/>
      <c r="HZ119" s="132"/>
      <c r="IA119" s="132"/>
      <c r="IB119" s="132"/>
      <c r="IC119" s="132"/>
      <c r="ID119" s="132"/>
      <c r="IE119" s="132"/>
      <c r="IF119" s="132"/>
      <c r="IG119" s="132"/>
      <c r="IH119" s="132"/>
      <c r="II119" s="132"/>
      <c r="IJ119" s="132"/>
      <c r="IK119" s="132"/>
      <c r="IL119" s="132"/>
      <c r="IM119" s="132"/>
      <c r="IN119" s="132"/>
      <c r="IO119" s="132"/>
      <c r="IP119" s="132"/>
      <c r="IQ119" s="132"/>
    </row>
    <row r="120" spans="1:251" s="133" customFormat="1" x14ac:dyDescent="0.25">
      <c r="A120" s="213"/>
      <c r="B120" s="62"/>
      <c r="C120" s="63"/>
      <c r="D120" s="63"/>
      <c r="E120" s="65"/>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2"/>
      <c r="BU120" s="132"/>
      <c r="BV120" s="132"/>
      <c r="BW120" s="132"/>
      <c r="BX120" s="132"/>
      <c r="BY120" s="132"/>
      <c r="BZ120" s="132"/>
      <c r="CA120" s="132"/>
      <c r="CB120" s="132"/>
      <c r="CC120" s="132"/>
      <c r="CD120" s="132"/>
      <c r="CE120" s="132"/>
      <c r="CF120" s="132"/>
      <c r="CG120" s="132"/>
      <c r="CH120" s="132"/>
      <c r="CI120" s="132"/>
      <c r="CJ120" s="132"/>
      <c r="CK120" s="132"/>
      <c r="CL120" s="132"/>
      <c r="CM120" s="132"/>
      <c r="CN120" s="132"/>
      <c r="CO120" s="132"/>
      <c r="CP120" s="132"/>
      <c r="CQ120" s="132"/>
      <c r="CR120" s="132"/>
      <c r="CS120" s="132"/>
      <c r="CT120" s="132"/>
      <c r="CU120" s="132"/>
      <c r="CV120" s="132"/>
      <c r="CW120" s="132"/>
      <c r="CX120" s="132"/>
      <c r="CY120" s="132"/>
      <c r="CZ120" s="132"/>
      <c r="DA120" s="132"/>
      <c r="DB120" s="132"/>
      <c r="DC120" s="132"/>
      <c r="DD120" s="132"/>
      <c r="DE120" s="132"/>
      <c r="DF120" s="132"/>
      <c r="DG120" s="132"/>
      <c r="DH120" s="132"/>
      <c r="DI120" s="132"/>
      <c r="DJ120" s="132"/>
      <c r="DK120" s="132"/>
      <c r="DL120" s="132"/>
      <c r="DM120" s="132"/>
      <c r="DN120" s="132"/>
      <c r="DO120" s="132"/>
      <c r="DP120" s="132"/>
      <c r="DQ120" s="132"/>
      <c r="DR120" s="132"/>
      <c r="DS120" s="132"/>
      <c r="DT120" s="132"/>
      <c r="DU120" s="132"/>
      <c r="DV120" s="132"/>
      <c r="DW120" s="132"/>
      <c r="DX120" s="132"/>
      <c r="DY120" s="132"/>
      <c r="DZ120" s="132"/>
      <c r="EA120" s="132"/>
      <c r="EB120" s="132"/>
      <c r="EC120" s="132"/>
      <c r="ED120" s="132"/>
      <c r="EE120" s="132"/>
      <c r="EF120" s="132"/>
      <c r="EG120" s="132"/>
      <c r="EH120" s="132"/>
      <c r="EI120" s="132"/>
      <c r="EJ120" s="132"/>
      <c r="EK120" s="132"/>
      <c r="EL120" s="132"/>
      <c r="EM120" s="132"/>
      <c r="EN120" s="132"/>
      <c r="EO120" s="132"/>
      <c r="EP120" s="132"/>
      <c r="EQ120" s="132"/>
      <c r="ER120" s="132"/>
      <c r="ES120" s="132"/>
      <c r="ET120" s="132"/>
      <c r="EU120" s="132"/>
      <c r="EV120" s="132"/>
      <c r="EW120" s="132"/>
      <c r="EX120" s="132"/>
      <c r="EY120" s="132"/>
      <c r="EZ120" s="132"/>
      <c r="FA120" s="132"/>
      <c r="FB120" s="132"/>
      <c r="FC120" s="132"/>
      <c r="FD120" s="132"/>
      <c r="FE120" s="132"/>
      <c r="FF120" s="132"/>
      <c r="FG120" s="132"/>
      <c r="FH120" s="132"/>
      <c r="FI120" s="132"/>
      <c r="FJ120" s="132"/>
      <c r="FK120" s="132"/>
      <c r="FL120" s="132"/>
      <c r="FM120" s="132"/>
      <c r="FN120" s="132"/>
      <c r="FO120" s="132"/>
      <c r="FP120" s="132"/>
      <c r="FQ120" s="132"/>
      <c r="FR120" s="132"/>
      <c r="FS120" s="132"/>
      <c r="FT120" s="132"/>
      <c r="FU120" s="132"/>
      <c r="FV120" s="132"/>
      <c r="FW120" s="132"/>
      <c r="FX120" s="132"/>
      <c r="FY120" s="132"/>
      <c r="FZ120" s="132"/>
      <c r="GA120" s="132"/>
      <c r="GB120" s="132"/>
      <c r="GC120" s="132"/>
      <c r="GD120" s="132"/>
      <c r="GE120" s="132"/>
      <c r="GF120" s="132"/>
      <c r="GG120" s="132"/>
      <c r="GH120" s="132"/>
      <c r="GI120" s="132"/>
      <c r="GJ120" s="132"/>
      <c r="GK120" s="132"/>
      <c r="GL120" s="132"/>
      <c r="GM120" s="132"/>
      <c r="GN120" s="132"/>
      <c r="GO120" s="132"/>
      <c r="GP120" s="132"/>
      <c r="GQ120" s="132"/>
      <c r="GR120" s="132"/>
      <c r="GS120" s="132"/>
      <c r="GT120" s="132"/>
      <c r="GU120" s="132"/>
      <c r="GV120" s="132"/>
      <c r="GW120" s="132"/>
      <c r="GX120" s="132"/>
      <c r="GY120" s="132"/>
      <c r="GZ120" s="132"/>
      <c r="HA120" s="132"/>
      <c r="HB120" s="132"/>
      <c r="HC120" s="132"/>
      <c r="HD120" s="132"/>
      <c r="HE120" s="132"/>
      <c r="HF120" s="132"/>
      <c r="HG120" s="132"/>
      <c r="HH120" s="132"/>
      <c r="HI120" s="132"/>
      <c r="HJ120" s="132"/>
      <c r="HK120" s="132"/>
      <c r="HL120" s="132"/>
      <c r="HM120" s="132"/>
      <c r="HN120" s="132"/>
      <c r="HO120" s="132"/>
      <c r="HP120" s="132"/>
      <c r="HQ120" s="132"/>
      <c r="HR120" s="132"/>
      <c r="HS120" s="132"/>
      <c r="HT120" s="132"/>
      <c r="HU120" s="132"/>
      <c r="HV120" s="132"/>
      <c r="HW120" s="132"/>
      <c r="HX120" s="132"/>
      <c r="HY120" s="132"/>
      <c r="HZ120" s="132"/>
      <c r="IA120" s="132"/>
      <c r="IB120" s="132"/>
      <c r="IC120" s="132"/>
      <c r="ID120" s="132"/>
      <c r="IE120" s="132"/>
      <c r="IF120" s="132"/>
      <c r="IG120" s="132"/>
      <c r="IH120" s="132"/>
      <c r="II120" s="132"/>
      <c r="IJ120" s="132"/>
      <c r="IK120" s="132"/>
      <c r="IL120" s="132"/>
      <c r="IM120" s="132"/>
      <c r="IN120" s="132"/>
      <c r="IO120" s="132"/>
      <c r="IP120" s="132"/>
      <c r="IQ120" s="132"/>
    </row>
    <row r="121" spans="1:251" s="133" customFormat="1" x14ac:dyDescent="0.25">
      <c r="A121" s="213"/>
      <c r="B121" s="62"/>
      <c r="C121" s="63"/>
      <c r="D121" s="63"/>
      <c r="E121" s="65"/>
      <c r="F121" s="132"/>
    </row>
    <row r="122" spans="1:251" s="133" customFormat="1" x14ac:dyDescent="0.25">
      <c r="A122" s="213"/>
      <c r="B122" s="62"/>
      <c r="C122" s="63"/>
      <c r="D122" s="63"/>
      <c r="E122" s="65"/>
      <c r="F122" s="132"/>
    </row>
    <row r="123" spans="1:251" s="133" customFormat="1" x14ac:dyDescent="0.25">
      <c r="A123" s="213"/>
      <c r="B123" s="62"/>
      <c r="C123" s="63"/>
      <c r="D123" s="63"/>
      <c r="E123" s="65"/>
    </row>
    <row r="124" spans="1:251" s="133" customFormat="1" x14ac:dyDescent="0.25">
      <c r="A124" s="213"/>
      <c r="B124" s="62"/>
      <c r="C124" s="63"/>
      <c r="D124" s="63"/>
      <c r="E124" s="65"/>
    </row>
    <row r="125" spans="1:251" s="133" customFormat="1" x14ac:dyDescent="0.25">
      <c r="A125" s="213"/>
      <c r="B125" s="62"/>
      <c r="C125" s="63"/>
      <c r="D125" s="63"/>
      <c r="E125" s="65"/>
    </row>
    <row r="126" spans="1:251" s="133" customFormat="1" x14ac:dyDescent="0.25">
      <c r="A126" s="213"/>
      <c r="B126" s="62"/>
      <c r="C126" s="63"/>
      <c r="D126" s="63"/>
      <c r="E126" s="65"/>
    </row>
    <row r="127" spans="1:251" s="133" customFormat="1" x14ac:dyDescent="0.25">
      <c r="A127" s="213"/>
      <c r="B127" s="62"/>
      <c r="C127" s="63"/>
      <c r="D127" s="63"/>
      <c r="E127" s="65"/>
    </row>
    <row r="128" spans="1:251" s="193" customFormat="1" x14ac:dyDescent="0.25">
      <c r="A128" s="213"/>
      <c r="B128" s="62"/>
      <c r="C128" s="63"/>
      <c r="D128" s="63"/>
      <c r="E128" s="65"/>
      <c r="F128" s="133"/>
    </row>
    <row r="129" spans="1:255" s="216" customFormat="1" ht="15.6" x14ac:dyDescent="0.3">
      <c r="A129" s="213"/>
      <c r="B129" s="62"/>
      <c r="C129" s="63"/>
      <c r="D129" s="63"/>
      <c r="E129" s="65"/>
      <c r="F129" s="133"/>
      <c r="G129" s="215"/>
      <c r="H129" s="215"/>
      <c r="I129" s="215"/>
      <c r="J129" s="215"/>
      <c r="K129" s="215"/>
      <c r="L129" s="215"/>
      <c r="M129" s="215"/>
      <c r="N129" s="215"/>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5"/>
      <c r="AV129" s="215"/>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5"/>
      <c r="BR129" s="215"/>
      <c r="BS129" s="215"/>
      <c r="BT129" s="215"/>
      <c r="BU129" s="215"/>
      <c r="BV129" s="215"/>
      <c r="BW129" s="215"/>
      <c r="BX129" s="215"/>
      <c r="BY129" s="215"/>
      <c r="BZ129" s="215"/>
      <c r="CA129" s="215"/>
      <c r="CB129" s="215"/>
      <c r="CC129" s="215"/>
      <c r="CD129" s="215"/>
      <c r="CE129" s="215"/>
      <c r="CF129" s="215"/>
      <c r="CG129" s="215"/>
      <c r="CH129" s="215"/>
      <c r="CI129" s="215"/>
      <c r="CJ129" s="215"/>
      <c r="CK129" s="215"/>
      <c r="CL129" s="215"/>
      <c r="CM129" s="215"/>
      <c r="CN129" s="215"/>
      <c r="CO129" s="215"/>
      <c r="CP129" s="215"/>
      <c r="CQ129" s="215"/>
      <c r="CR129" s="215"/>
      <c r="CS129" s="215"/>
      <c r="CT129" s="215"/>
      <c r="CU129" s="215"/>
      <c r="CV129" s="215"/>
      <c r="CW129" s="215"/>
      <c r="CX129" s="215"/>
      <c r="CY129" s="215"/>
      <c r="CZ129" s="215"/>
      <c r="DA129" s="215"/>
      <c r="DB129" s="215"/>
      <c r="DC129" s="215"/>
      <c r="DD129" s="215"/>
      <c r="DE129" s="215"/>
      <c r="DF129" s="215"/>
      <c r="DG129" s="215"/>
      <c r="DH129" s="215"/>
      <c r="DI129" s="215"/>
      <c r="DJ129" s="215"/>
      <c r="DK129" s="215"/>
      <c r="DL129" s="215"/>
      <c r="DM129" s="215"/>
      <c r="DN129" s="215"/>
      <c r="DO129" s="215"/>
      <c r="DP129" s="215"/>
      <c r="DQ129" s="215"/>
      <c r="DR129" s="215"/>
      <c r="DS129" s="215"/>
      <c r="DT129" s="215"/>
      <c r="DU129" s="215"/>
      <c r="DV129" s="215"/>
      <c r="DW129" s="215"/>
      <c r="DX129" s="215"/>
      <c r="DY129" s="215"/>
      <c r="DZ129" s="215"/>
      <c r="EA129" s="215"/>
      <c r="EB129" s="215"/>
      <c r="EC129" s="215"/>
      <c r="ED129" s="215"/>
      <c r="EE129" s="215"/>
      <c r="EF129" s="215"/>
      <c r="EG129" s="215"/>
      <c r="EH129" s="215"/>
      <c r="EI129" s="215"/>
      <c r="EJ129" s="215"/>
      <c r="EK129" s="215"/>
      <c r="EL129" s="215"/>
      <c r="EM129" s="215"/>
      <c r="EN129" s="215"/>
      <c r="EO129" s="215"/>
      <c r="EP129" s="215"/>
      <c r="EQ129" s="215"/>
      <c r="ER129" s="215"/>
      <c r="ES129" s="215"/>
      <c r="ET129" s="215"/>
      <c r="EU129" s="215"/>
      <c r="EV129" s="215"/>
      <c r="EW129" s="215"/>
      <c r="EX129" s="215"/>
      <c r="EY129" s="215"/>
      <c r="EZ129" s="215"/>
      <c r="FA129" s="215"/>
      <c r="FB129" s="215"/>
      <c r="FC129" s="215"/>
      <c r="FD129" s="215"/>
      <c r="FE129" s="215"/>
      <c r="FF129" s="215"/>
      <c r="FG129" s="215"/>
      <c r="FH129" s="215"/>
      <c r="FI129" s="215"/>
      <c r="FJ129" s="215"/>
      <c r="FK129" s="215"/>
      <c r="FL129" s="215"/>
      <c r="FM129" s="215"/>
      <c r="FN129" s="215"/>
      <c r="FO129" s="215"/>
      <c r="FP129" s="215"/>
      <c r="FQ129" s="215"/>
      <c r="FR129" s="215"/>
      <c r="FS129" s="215"/>
      <c r="FT129" s="215"/>
      <c r="FU129" s="215"/>
      <c r="FV129" s="215"/>
      <c r="FW129" s="215"/>
      <c r="FX129" s="215"/>
      <c r="FY129" s="215"/>
      <c r="FZ129" s="215"/>
      <c r="GA129" s="215"/>
      <c r="GB129" s="215"/>
      <c r="GC129" s="215"/>
      <c r="GD129" s="215"/>
      <c r="GE129" s="215"/>
      <c r="GF129" s="215"/>
      <c r="GG129" s="215"/>
      <c r="GH129" s="215"/>
      <c r="GI129" s="215"/>
      <c r="GJ129" s="215"/>
      <c r="GK129" s="215"/>
      <c r="GL129" s="215"/>
      <c r="GM129" s="215"/>
      <c r="GN129" s="215"/>
      <c r="GO129" s="215"/>
      <c r="GP129" s="215"/>
      <c r="GQ129" s="215"/>
      <c r="GR129" s="215"/>
      <c r="GS129" s="215"/>
      <c r="GT129" s="215"/>
      <c r="GU129" s="215"/>
      <c r="GV129" s="215"/>
      <c r="GW129" s="215"/>
      <c r="GX129" s="215"/>
      <c r="GY129" s="215"/>
      <c r="GZ129" s="215"/>
      <c r="HA129" s="215"/>
      <c r="HB129" s="215"/>
      <c r="HC129" s="215"/>
      <c r="HD129" s="215"/>
      <c r="HE129" s="215"/>
      <c r="HF129" s="215"/>
      <c r="HG129" s="215"/>
      <c r="HH129" s="215"/>
      <c r="HI129" s="215"/>
      <c r="HJ129" s="215"/>
      <c r="HK129" s="215"/>
      <c r="HL129" s="215"/>
      <c r="HM129" s="215"/>
      <c r="HN129" s="215"/>
      <c r="HO129" s="215"/>
      <c r="HP129" s="215"/>
      <c r="HQ129" s="215"/>
      <c r="HR129" s="215"/>
      <c r="HS129" s="215"/>
      <c r="HT129" s="215"/>
      <c r="HU129" s="215"/>
      <c r="HV129" s="215"/>
      <c r="HW129" s="215"/>
      <c r="HX129" s="215"/>
      <c r="HY129" s="215"/>
      <c r="HZ129" s="215"/>
      <c r="IA129" s="215"/>
      <c r="IB129" s="215"/>
      <c r="IC129" s="215"/>
      <c r="ID129" s="215"/>
      <c r="IE129" s="215"/>
      <c r="IF129" s="215"/>
      <c r="IG129" s="215"/>
      <c r="IH129" s="215"/>
      <c r="II129" s="215"/>
      <c r="IJ129" s="215"/>
      <c r="IK129" s="215"/>
      <c r="IL129" s="215"/>
      <c r="IM129" s="215"/>
      <c r="IN129" s="215"/>
      <c r="IO129" s="215"/>
      <c r="IP129" s="215"/>
      <c r="IQ129" s="215"/>
    </row>
    <row r="130" spans="1:255" s="216" customFormat="1" ht="15.6" x14ac:dyDescent="0.3">
      <c r="A130" s="213"/>
      <c r="B130" s="62"/>
      <c r="C130" s="63"/>
      <c r="D130" s="63"/>
      <c r="E130" s="65"/>
      <c r="F130" s="193"/>
    </row>
    <row r="131" spans="1:255" s="216" customFormat="1" ht="15.6" x14ac:dyDescent="0.3">
      <c r="A131" s="213"/>
      <c r="B131" s="62"/>
      <c r="C131" s="63"/>
      <c r="D131" s="63"/>
      <c r="E131" s="65"/>
      <c r="F131" s="215"/>
    </row>
    <row r="132" spans="1:255" s="216" customFormat="1" ht="15.6" x14ac:dyDescent="0.3">
      <c r="A132" s="213"/>
      <c r="B132" s="62"/>
      <c r="C132" s="63"/>
      <c r="D132" s="63"/>
      <c r="E132" s="65"/>
    </row>
    <row r="133" spans="1:255" s="216" customFormat="1" ht="15.6" x14ac:dyDescent="0.3">
      <c r="A133" s="213"/>
      <c r="B133" s="62"/>
      <c r="C133" s="63"/>
      <c r="D133" s="63"/>
      <c r="E133" s="65"/>
      <c r="G133" s="217"/>
      <c r="H133" s="218"/>
      <c r="I133" s="218"/>
      <c r="J133" s="219"/>
    </row>
    <row r="134" spans="1:255" s="69" customFormat="1" ht="15.6" x14ac:dyDescent="0.3">
      <c r="A134" s="213"/>
      <c r="B134" s="62"/>
      <c r="C134" s="63"/>
      <c r="D134" s="63"/>
      <c r="E134" s="65"/>
      <c r="F134" s="216"/>
      <c r="G134" s="220"/>
      <c r="H134" s="221"/>
      <c r="I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c r="DQ134" s="221"/>
      <c r="DR134" s="221"/>
      <c r="DS134" s="221"/>
      <c r="DT134" s="221"/>
      <c r="DU134" s="221"/>
      <c r="DV134" s="221"/>
      <c r="DW134" s="221"/>
      <c r="DX134" s="221"/>
      <c r="DY134" s="221"/>
      <c r="DZ134" s="221"/>
      <c r="EA134" s="221"/>
      <c r="EB134" s="221"/>
      <c r="EC134" s="221"/>
      <c r="ED134" s="221"/>
      <c r="EE134" s="221"/>
      <c r="EF134" s="221"/>
      <c r="EG134" s="221"/>
      <c r="EH134" s="221"/>
      <c r="EI134" s="221"/>
      <c r="EJ134" s="221"/>
      <c r="EK134" s="221"/>
      <c r="EL134" s="221"/>
      <c r="EM134" s="221"/>
      <c r="EN134" s="221"/>
      <c r="EO134" s="221"/>
      <c r="EP134" s="221"/>
      <c r="EQ134" s="221"/>
      <c r="ER134" s="221"/>
      <c r="ES134" s="221"/>
      <c r="ET134" s="221"/>
      <c r="EU134" s="221"/>
      <c r="EV134" s="221"/>
      <c r="EW134" s="221"/>
      <c r="EX134" s="221"/>
      <c r="EY134" s="221"/>
      <c r="EZ134" s="221"/>
      <c r="FA134" s="221"/>
      <c r="FB134" s="221"/>
      <c r="FC134" s="221"/>
      <c r="FD134" s="221"/>
      <c r="FE134" s="221"/>
      <c r="FF134" s="221"/>
      <c r="FG134" s="221"/>
      <c r="FH134" s="221"/>
      <c r="FI134" s="221"/>
      <c r="FJ134" s="221"/>
      <c r="FK134" s="221"/>
      <c r="FL134" s="221"/>
      <c r="FM134" s="221"/>
      <c r="FN134" s="221"/>
      <c r="FO134" s="221"/>
      <c r="FP134" s="221"/>
      <c r="FQ134" s="221"/>
      <c r="FR134" s="221"/>
      <c r="FS134" s="221"/>
      <c r="FT134" s="221"/>
      <c r="FU134" s="221"/>
      <c r="FV134" s="221"/>
      <c r="FW134" s="221"/>
      <c r="FX134" s="221"/>
      <c r="FY134" s="221"/>
      <c r="FZ134" s="221"/>
      <c r="GA134" s="221"/>
      <c r="GB134" s="221"/>
      <c r="GC134" s="221"/>
      <c r="GD134" s="221"/>
      <c r="GE134" s="221"/>
      <c r="GF134" s="221"/>
      <c r="GG134" s="221"/>
      <c r="GH134" s="221"/>
      <c r="GI134" s="221"/>
      <c r="GJ134" s="221"/>
      <c r="GK134" s="221"/>
      <c r="GL134" s="221"/>
      <c r="GM134" s="221"/>
      <c r="GN134" s="221"/>
      <c r="GO134" s="221"/>
      <c r="GP134" s="221"/>
      <c r="GQ134" s="221"/>
      <c r="GR134" s="221"/>
      <c r="GS134" s="221"/>
      <c r="GT134" s="221"/>
      <c r="GU134" s="221"/>
      <c r="GV134" s="221"/>
      <c r="GW134" s="221"/>
      <c r="GX134" s="221"/>
      <c r="GY134" s="221"/>
      <c r="GZ134" s="221"/>
      <c r="HA134" s="221"/>
      <c r="HB134" s="221"/>
      <c r="HC134" s="221"/>
      <c r="HD134" s="221"/>
      <c r="HE134" s="221"/>
      <c r="HF134" s="221"/>
      <c r="HG134" s="221"/>
      <c r="HH134" s="221"/>
      <c r="HI134" s="221"/>
      <c r="HJ134" s="221"/>
      <c r="HK134" s="221"/>
      <c r="HL134" s="221"/>
      <c r="HM134" s="221"/>
      <c r="HN134" s="221"/>
      <c r="HO134" s="221"/>
      <c r="HP134" s="221"/>
      <c r="HQ134" s="221"/>
      <c r="HR134" s="221"/>
      <c r="HS134" s="221"/>
      <c r="HT134" s="221"/>
      <c r="HU134" s="221"/>
      <c r="HV134" s="221"/>
      <c r="HW134" s="221"/>
      <c r="HX134" s="221"/>
      <c r="HY134" s="221"/>
      <c r="HZ134" s="221"/>
      <c r="IA134" s="221"/>
      <c r="IB134" s="221"/>
      <c r="IC134" s="221"/>
      <c r="ID134" s="221"/>
      <c r="IE134" s="221"/>
      <c r="IF134" s="221"/>
      <c r="IG134" s="221"/>
      <c r="IH134" s="221"/>
      <c r="II134" s="221"/>
      <c r="IJ134" s="221"/>
      <c r="IK134" s="221"/>
      <c r="IL134" s="221"/>
      <c r="IM134" s="221"/>
      <c r="IN134" s="221"/>
      <c r="IO134" s="221"/>
      <c r="IP134" s="221"/>
      <c r="IQ134" s="221"/>
      <c r="IR134" s="221"/>
      <c r="IS134" s="221"/>
      <c r="IT134" s="221"/>
      <c r="IU134" s="221"/>
    </row>
    <row r="135" spans="1:255" s="69" customFormat="1" ht="15.6" x14ac:dyDescent="0.3">
      <c r="A135" s="213"/>
      <c r="B135" s="62"/>
      <c r="C135" s="63"/>
      <c r="D135" s="63"/>
      <c r="E135" s="65"/>
      <c r="F135" s="219"/>
      <c r="G135" s="220"/>
      <c r="H135" s="221"/>
      <c r="I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21"/>
      <c r="BH135" s="221"/>
      <c r="BI135" s="221"/>
      <c r="BJ135" s="221"/>
      <c r="BK135" s="221"/>
      <c r="BL135" s="221"/>
      <c r="BM135" s="221"/>
      <c r="BN135" s="221"/>
      <c r="BO135" s="221"/>
      <c r="BP135" s="221"/>
      <c r="BQ135" s="221"/>
      <c r="BR135" s="221"/>
      <c r="BS135" s="221"/>
      <c r="BT135" s="221"/>
      <c r="BU135" s="221"/>
      <c r="BV135" s="221"/>
      <c r="BW135" s="221"/>
      <c r="BX135" s="221"/>
      <c r="BY135" s="221"/>
      <c r="BZ135" s="221"/>
      <c r="CA135" s="221"/>
      <c r="CB135" s="221"/>
      <c r="CC135" s="221"/>
      <c r="CD135" s="221"/>
      <c r="CE135" s="221"/>
      <c r="CF135" s="221"/>
      <c r="CG135" s="221"/>
      <c r="CH135" s="221"/>
      <c r="CI135" s="221"/>
      <c r="CJ135" s="221"/>
      <c r="CK135" s="221"/>
      <c r="CL135" s="221"/>
      <c r="CM135" s="221"/>
      <c r="CN135" s="221"/>
      <c r="CO135" s="221"/>
      <c r="CP135" s="221"/>
      <c r="CQ135" s="221"/>
      <c r="CR135" s="221"/>
      <c r="CS135" s="221"/>
      <c r="CT135" s="221"/>
      <c r="CU135" s="221"/>
      <c r="CV135" s="221"/>
      <c r="CW135" s="221"/>
      <c r="CX135" s="221"/>
      <c r="CY135" s="221"/>
      <c r="CZ135" s="221"/>
      <c r="DA135" s="221"/>
      <c r="DB135" s="221"/>
      <c r="DC135" s="221"/>
      <c r="DD135" s="221"/>
      <c r="DE135" s="221"/>
      <c r="DF135" s="221"/>
      <c r="DG135" s="221"/>
      <c r="DH135" s="221"/>
      <c r="DI135" s="221"/>
      <c r="DJ135" s="221"/>
      <c r="DK135" s="221"/>
      <c r="DL135" s="221"/>
      <c r="DM135" s="221"/>
      <c r="DN135" s="221"/>
      <c r="DO135" s="221"/>
      <c r="DP135" s="221"/>
      <c r="DQ135" s="221"/>
      <c r="DR135" s="221"/>
      <c r="DS135" s="221"/>
      <c r="DT135" s="221"/>
      <c r="DU135" s="221"/>
      <c r="DV135" s="221"/>
      <c r="DW135" s="221"/>
      <c r="DX135" s="221"/>
      <c r="DY135" s="221"/>
      <c r="DZ135" s="221"/>
      <c r="EA135" s="221"/>
      <c r="EB135" s="221"/>
      <c r="EC135" s="221"/>
      <c r="ED135" s="221"/>
      <c r="EE135" s="221"/>
      <c r="EF135" s="221"/>
      <c r="EG135" s="221"/>
      <c r="EH135" s="221"/>
      <c r="EI135" s="221"/>
      <c r="EJ135" s="221"/>
      <c r="EK135" s="221"/>
      <c r="EL135" s="221"/>
      <c r="EM135" s="221"/>
      <c r="EN135" s="221"/>
      <c r="EO135" s="221"/>
      <c r="EP135" s="221"/>
      <c r="EQ135" s="221"/>
      <c r="ER135" s="221"/>
      <c r="ES135" s="221"/>
      <c r="ET135" s="221"/>
      <c r="EU135" s="221"/>
      <c r="EV135" s="221"/>
      <c r="EW135" s="221"/>
      <c r="EX135" s="221"/>
      <c r="EY135" s="221"/>
      <c r="EZ135" s="221"/>
      <c r="FA135" s="221"/>
      <c r="FB135" s="221"/>
      <c r="FC135" s="221"/>
      <c r="FD135" s="221"/>
      <c r="FE135" s="221"/>
      <c r="FF135" s="221"/>
      <c r="FG135" s="221"/>
      <c r="FH135" s="221"/>
      <c r="FI135" s="221"/>
      <c r="FJ135" s="221"/>
      <c r="FK135" s="221"/>
      <c r="FL135" s="221"/>
      <c r="FM135" s="221"/>
      <c r="FN135" s="221"/>
      <c r="FO135" s="221"/>
      <c r="FP135" s="221"/>
      <c r="FQ135" s="221"/>
      <c r="FR135" s="221"/>
      <c r="FS135" s="221"/>
      <c r="FT135" s="221"/>
      <c r="FU135" s="221"/>
      <c r="FV135" s="221"/>
      <c r="FW135" s="221"/>
      <c r="FX135" s="221"/>
      <c r="FY135" s="221"/>
      <c r="FZ135" s="221"/>
      <c r="GA135" s="221"/>
      <c r="GB135" s="221"/>
      <c r="GC135" s="221"/>
      <c r="GD135" s="221"/>
      <c r="GE135" s="221"/>
      <c r="GF135" s="221"/>
      <c r="GG135" s="221"/>
      <c r="GH135" s="221"/>
      <c r="GI135" s="221"/>
      <c r="GJ135" s="221"/>
      <c r="GK135" s="221"/>
      <c r="GL135" s="221"/>
      <c r="GM135" s="221"/>
      <c r="GN135" s="221"/>
      <c r="GO135" s="221"/>
      <c r="GP135" s="221"/>
      <c r="GQ135" s="221"/>
      <c r="GR135" s="221"/>
      <c r="GS135" s="221"/>
      <c r="GT135" s="221"/>
      <c r="GU135" s="221"/>
      <c r="GV135" s="221"/>
      <c r="GW135" s="221"/>
      <c r="GX135" s="221"/>
      <c r="GY135" s="221"/>
      <c r="GZ135" s="221"/>
      <c r="HA135" s="221"/>
      <c r="HB135" s="221"/>
      <c r="HC135" s="221"/>
      <c r="HD135" s="221"/>
      <c r="HE135" s="221"/>
      <c r="HF135" s="221"/>
      <c r="HG135" s="221"/>
      <c r="HH135" s="221"/>
      <c r="HI135" s="221"/>
      <c r="HJ135" s="221"/>
      <c r="HK135" s="221"/>
      <c r="HL135" s="221"/>
      <c r="HM135" s="221"/>
      <c r="HN135" s="221"/>
      <c r="HO135" s="221"/>
      <c r="HP135" s="221"/>
      <c r="HQ135" s="221"/>
      <c r="HR135" s="221"/>
      <c r="HS135" s="221"/>
      <c r="HT135" s="221"/>
      <c r="HU135" s="221"/>
      <c r="HV135" s="221"/>
      <c r="HW135" s="221"/>
      <c r="HX135" s="221"/>
      <c r="HY135" s="221"/>
      <c r="HZ135" s="221"/>
      <c r="IA135" s="221"/>
      <c r="IB135" s="221"/>
      <c r="IC135" s="221"/>
      <c r="ID135" s="221"/>
      <c r="IE135" s="221"/>
      <c r="IF135" s="221"/>
      <c r="IG135" s="221"/>
      <c r="IH135" s="221"/>
      <c r="II135" s="221"/>
      <c r="IJ135" s="221"/>
      <c r="IK135" s="221"/>
      <c r="IL135" s="221"/>
      <c r="IM135" s="221"/>
      <c r="IN135" s="221"/>
      <c r="IO135" s="221"/>
      <c r="IP135" s="221"/>
      <c r="IQ135" s="221"/>
      <c r="IR135" s="221"/>
      <c r="IS135" s="221"/>
      <c r="IT135" s="221"/>
      <c r="IU135" s="221"/>
    </row>
    <row r="136" spans="1:255" s="69" customFormat="1" x14ac:dyDescent="0.25">
      <c r="A136" s="213"/>
      <c r="B136" s="62"/>
      <c r="C136" s="63"/>
      <c r="D136" s="63"/>
      <c r="E136" s="65"/>
      <c r="F136" s="221"/>
      <c r="G136" s="222"/>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c r="BP136" s="221"/>
      <c r="BQ136" s="221"/>
      <c r="BR136" s="221"/>
      <c r="BS136" s="221"/>
      <c r="BT136" s="221"/>
      <c r="BU136" s="221"/>
      <c r="BV136" s="221"/>
      <c r="BW136" s="221"/>
      <c r="BX136" s="221"/>
      <c r="BY136" s="221"/>
      <c r="BZ136" s="221"/>
      <c r="CA136" s="221"/>
      <c r="CB136" s="221"/>
      <c r="CC136" s="221"/>
      <c r="CD136" s="221"/>
      <c r="CE136" s="221"/>
      <c r="CF136" s="221"/>
      <c r="CG136" s="221"/>
      <c r="CH136" s="221"/>
      <c r="CI136" s="221"/>
      <c r="CJ136" s="221"/>
      <c r="CK136" s="221"/>
      <c r="CL136" s="221"/>
      <c r="CM136" s="221"/>
      <c r="CN136" s="221"/>
      <c r="CO136" s="221"/>
      <c r="CP136" s="221"/>
      <c r="CQ136" s="221"/>
      <c r="CR136" s="221"/>
      <c r="CS136" s="221"/>
      <c r="CT136" s="221"/>
      <c r="CU136" s="221"/>
      <c r="CV136" s="221"/>
      <c r="CW136" s="221"/>
      <c r="CX136" s="221"/>
      <c r="CY136" s="221"/>
      <c r="CZ136" s="221"/>
      <c r="DA136" s="221"/>
      <c r="DB136" s="221"/>
      <c r="DC136" s="221"/>
      <c r="DD136" s="221"/>
      <c r="DE136" s="221"/>
      <c r="DF136" s="221"/>
      <c r="DG136" s="221"/>
      <c r="DH136" s="221"/>
      <c r="DI136" s="221"/>
      <c r="DJ136" s="221"/>
      <c r="DK136" s="221"/>
      <c r="DL136" s="221"/>
      <c r="DM136" s="221"/>
      <c r="DN136" s="221"/>
      <c r="DO136" s="221"/>
      <c r="DP136" s="221"/>
      <c r="DQ136" s="221"/>
      <c r="DR136" s="221"/>
      <c r="DS136" s="221"/>
      <c r="DT136" s="221"/>
      <c r="DU136" s="221"/>
      <c r="DV136" s="221"/>
      <c r="DW136" s="221"/>
      <c r="DX136" s="221"/>
      <c r="DY136" s="221"/>
      <c r="DZ136" s="221"/>
      <c r="EA136" s="221"/>
      <c r="EB136" s="221"/>
      <c r="EC136" s="221"/>
      <c r="ED136" s="221"/>
      <c r="EE136" s="221"/>
      <c r="EF136" s="221"/>
      <c r="EG136" s="221"/>
      <c r="EH136" s="221"/>
      <c r="EI136" s="221"/>
      <c r="EJ136" s="221"/>
      <c r="EK136" s="221"/>
      <c r="EL136" s="221"/>
      <c r="EM136" s="221"/>
      <c r="EN136" s="221"/>
      <c r="EO136" s="221"/>
      <c r="EP136" s="221"/>
      <c r="EQ136" s="221"/>
      <c r="ER136" s="221"/>
      <c r="ES136" s="221"/>
      <c r="ET136" s="221"/>
      <c r="EU136" s="221"/>
      <c r="EV136" s="221"/>
      <c r="EW136" s="221"/>
      <c r="EX136" s="221"/>
      <c r="EY136" s="221"/>
      <c r="EZ136" s="221"/>
      <c r="FA136" s="221"/>
      <c r="FB136" s="221"/>
      <c r="FC136" s="221"/>
      <c r="FD136" s="221"/>
      <c r="FE136" s="221"/>
      <c r="FF136" s="221"/>
      <c r="FG136" s="221"/>
      <c r="FH136" s="221"/>
      <c r="FI136" s="221"/>
      <c r="FJ136" s="221"/>
      <c r="FK136" s="221"/>
      <c r="FL136" s="221"/>
      <c r="FM136" s="221"/>
      <c r="FN136" s="221"/>
      <c r="FO136" s="221"/>
      <c r="FP136" s="221"/>
      <c r="FQ136" s="221"/>
      <c r="FR136" s="221"/>
      <c r="FS136" s="221"/>
      <c r="FT136" s="221"/>
      <c r="FU136" s="221"/>
      <c r="FV136" s="221"/>
      <c r="FW136" s="221"/>
      <c r="FX136" s="221"/>
      <c r="FY136" s="221"/>
      <c r="FZ136" s="221"/>
      <c r="GA136" s="221"/>
      <c r="GB136" s="221"/>
      <c r="GC136" s="221"/>
      <c r="GD136" s="221"/>
      <c r="GE136" s="221"/>
      <c r="GF136" s="221"/>
      <c r="GG136" s="221"/>
      <c r="GH136" s="221"/>
      <c r="GI136" s="221"/>
      <c r="GJ136" s="221"/>
      <c r="GK136" s="221"/>
      <c r="GL136" s="221"/>
      <c r="GM136" s="221"/>
      <c r="GN136" s="221"/>
      <c r="GO136" s="221"/>
      <c r="GP136" s="221"/>
      <c r="GQ136" s="221"/>
      <c r="GR136" s="221"/>
      <c r="GS136" s="221"/>
      <c r="GT136" s="221"/>
      <c r="GU136" s="221"/>
      <c r="GV136" s="221"/>
      <c r="GW136" s="221"/>
      <c r="GX136" s="221"/>
      <c r="GY136" s="221"/>
      <c r="GZ136" s="221"/>
      <c r="HA136" s="221"/>
      <c r="HB136" s="221"/>
      <c r="HC136" s="221"/>
      <c r="HD136" s="221"/>
      <c r="HE136" s="221"/>
      <c r="HF136" s="221"/>
      <c r="HG136" s="221"/>
      <c r="HH136" s="221"/>
      <c r="HI136" s="221"/>
      <c r="HJ136" s="221"/>
      <c r="HK136" s="221"/>
      <c r="HL136" s="221"/>
      <c r="HM136" s="221"/>
      <c r="HN136" s="221"/>
      <c r="HO136" s="221"/>
      <c r="HP136" s="221"/>
      <c r="HQ136" s="221"/>
      <c r="HR136" s="221"/>
      <c r="HS136" s="221"/>
      <c r="HT136" s="221"/>
      <c r="HU136" s="221"/>
      <c r="HV136" s="221"/>
      <c r="HW136" s="221"/>
      <c r="HX136" s="221"/>
      <c r="HY136" s="221"/>
      <c r="HZ136" s="221"/>
      <c r="IA136" s="221"/>
      <c r="IB136" s="221"/>
      <c r="IC136" s="221"/>
      <c r="ID136" s="221"/>
      <c r="IE136" s="221"/>
      <c r="IF136" s="221"/>
      <c r="IG136" s="221"/>
      <c r="IH136" s="221"/>
      <c r="II136" s="221"/>
      <c r="IJ136" s="221"/>
      <c r="IK136" s="221"/>
      <c r="IL136" s="221"/>
      <c r="IM136" s="221"/>
      <c r="IN136" s="221"/>
      <c r="IO136" s="221"/>
      <c r="IP136" s="221"/>
      <c r="IQ136" s="221"/>
      <c r="IR136" s="221"/>
      <c r="IS136" s="221"/>
      <c r="IT136" s="221"/>
      <c r="IU136" s="221"/>
    </row>
    <row r="137" spans="1:255" s="69" customFormat="1" x14ac:dyDescent="0.25">
      <c r="A137" s="213"/>
      <c r="B137" s="62"/>
      <c r="C137" s="63"/>
      <c r="D137" s="63"/>
      <c r="E137" s="65"/>
      <c r="F137" s="221"/>
      <c r="G137" s="222"/>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1"/>
      <c r="CJ137" s="221"/>
      <c r="CK137" s="221"/>
      <c r="CL137" s="221"/>
      <c r="CM137" s="221"/>
      <c r="CN137" s="221"/>
      <c r="CO137" s="221"/>
      <c r="CP137" s="221"/>
      <c r="CQ137" s="221"/>
      <c r="CR137" s="221"/>
      <c r="CS137" s="221"/>
      <c r="CT137" s="221"/>
      <c r="CU137" s="221"/>
      <c r="CV137" s="221"/>
      <c r="CW137" s="221"/>
      <c r="CX137" s="221"/>
      <c r="CY137" s="221"/>
      <c r="CZ137" s="221"/>
      <c r="DA137" s="221"/>
      <c r="DB137" s="221"/>
      <c r="DC137" s="221"/>
      <c r="DD137" s="221"/>
      <c r="DE137" s="221"/>
      <c r="DF137" s="221"/>
      <c r="DG137" s="221"/>
      <c r="DH137" s="221"/>
      <c r="DI137" s="221"/>
      <c r="DJ137" s="221"/>
      <c r="DK137" s="221"/>
      <c r="DL137" s="221"/>
      <c r="DM137" s="221"/>
      <c r="DN137" s="221"/>
      <c r="DO137" s="221"/>
      <c r="DP137" s="221"/>
      <c r="DQ137" s="221"/>
      <c r="DR137" s="221"/>
      <c r="DS137" s="221"/>
      <c r="DT137" s="221"/>
      <c r="DU137" s="221"/>
      <c r="DV137" s="221"/>
      <c r="DW137" s="221"/>
      <c r="DX137" s="221"/>
      <c r="DY137" s="221"/>
      <c r="DZ137" s="221"/>
      <c r="EA137" s="221"/>
      <c r="EB137" s="221"/>
      <c r="EC137" s="221"/>
      <c r="ED137" s="221"/>
      <c r="EE137" s="221"/>
      <c r="EF137" s="221"/>
      <c r="EG137" s="221"/>
      <c r="EH137" s="221"/>
      <c r="EI137" s="221"/>
      <c r="EJ137" s="221"/>
      <c r="EK137" s="221"/>
      <c r="EL137" s="221"/>
      <c r="EM137" s="221"/>
      <c r="EN137" s="221"/>
      <c r="EO137" s="221"/>
      <c r="EP137" s="221"/>
      <c r="EQ137" s="221"/>
      <c r="ER137" s="221"/>
      <c r="ES137" s="221"/>
      <c r="ET137" s="221"/>
      <c r="EU137" s="221"/>
      <c r="EV137" s="221"/>
      <c r="EW137" s="221"/>
      <c r="EX137" s="221"/>
      <c r="EY137" s="221"/>
      <c r="EZ137" s="221"/>
      <c r="FA137" s="221"/>
      <c r="FB137" s="221"/>
      <c r="FC137" s="221"/>
      <c r="FD137" s="221"/>
      <c r="FE137" s="221"/>
      <c r="FF137" s="221"/>
      <c r="FG137" s="221"/>
      <c r="FH137" s="221"/>
      <c r="FI137" s="221"/>
      <c r="FJ137" s="221"/>
      <c r="FK137" s="221"/>
      <c r="FL137" s="221"/>
      <c r="FM137" s="221"/>
      <c r="FN137" s="221"/>
      <c r="FO137" s="221"/>
      <c r="FP137" s="221"/>
      <c r="FQ137" s="221"/>
      <c r="FR137" s="221"/>
      <c r="FS137" s="221"/>
      <c r="FT137" s="221"/>
      <c r="FU137" s="221"/>
      <c r="FV137" s="221"/>
      <c r="FW137" s="221"/>
      <c r="FX137" s="221"/>
      <c r="FY137" s="221"/>
      <c r="FZ137" s="221"/>
      <c r="GA137" s="221"/>
      <c r="GB137" s="221"/>
      <c r="GC137" s="221"/>
      <c r="GD137" s="221"/>
      <c r="GE137" s="221"/>
      <c r="GF137" s="221"/>
      <c r="GG137" s="221"/>
      <c r="GH137" s="221"/>
      <c r="GI137" s="221"/>
      <c r="GJ137" s="221"/>
      <c r="GK137" s="221"/>
      <c r="GL137" s="221"/>
      <c r="GM137" s="221"/>
      <c r="GN137" s="221"/>
      <c r="GO137" s="221"/>
      <c r="GP137" s="221"/>
      <c r="GQ137" s="221"/>
      <c r="GR137" s="221"/>
      <c r="GS137" s="221"/>
      <c r="GT137" s="221"/>
      <c r="GU137" s="221"/>
      <c r="GV137" s="221"/>
      <c r="GW137" s="221"/>
      <c r="GX137" s="221"/>
      <c r="GY137" s="221"/>
      <c r="GZ137" s="221"/>
      <c r="HA137" s="221"/>
      <c r="HB137" s="221"/>
      <c r="HC137" s="221"/>
      <c r="HD137" s="221"/>
      <c r="HE137" s="221"/>
      <c r="HF137" s="221"/>
      <c r="HG137" s="221"/>
      <c r="HH137" s="221"/>
      <c r="HI137" s="221"/>
      <c r="HJ137" s="221"/>
      <c r="HK137" s="221"/>
      <c r="HL137" s="221"/>
      <c r="HM137" s="221"/>
      <c r="HN137" s="221"/>
      <c r="HO137" s="221"/>
      <c r="HP137" s="221"/>
      <c r="HQ137" s="221"/>
      <c r="HR137" s="221"/>
      <c r="HS137" s="221"/>
      <c r="HT137" s="221"/>
      <c r="HU137" s="221"/>
      <c r="HV137" s="221"/>
      <c r="HW137" s="221"/>
      <c r="HX137" s="221"/>
      <c r="HY137" s="221"/>
      <c r="HZ137" s="221"/>
      <c r="IA137" s="221"/>
      <c r="IB137" s="221"/>
      <c r="IC137" s="221"/>
      <c r="ID137" s="221"/>
      <c r="IE137" s="221"/>
      <c r="IF137" s="221"/>
      <c r="IG137" s="221"/>
      <c r="IH137" s="221"/>
      <c r="II137" s="221"/>
      <c r="IJ137" s="221"/>
      <c r="IK137" s="221"/>
      <c r="IL137" s="221"/>
      <c r="IM137" s="221"/>
      <c r="IN137" s="221"/>
      <c r="IO137" s="221"/>
      <c r="IP137" s="221"/>
      <c r="IQ137" s="221"/>
      <c r="IR137" s="221"/>
      <c r="IS137" s="221"/>
      <c r="IT137" s="221"/>
      <c r="IU137" s="221"/>
    </row>
    <row r="138" spans="1:255" s="69" customFormat="1" x14ac:dyDescent="0.25">
      <c r="A138" s="213"/>
      <c r="B138" s="62"/>
      <c r="C138" s="63"/>
      <c r="D138" s="63"/>
      <c r="E138" s="65"/>
      <c r="G138" s="222"/>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c r="BP138" s="221"/>
      <c r="BQ138" s="221"/>
      <c r="BR138" s="221"/>
      <c r="BS138" s="221"/>
      <c r="BT138" s="221"/>
      <c r="BU138" s="221"/>
      <c r="BV138" s="221"/>
      <c r="BW138" s="221"/>
      <c r="BX138" s="221"/>
      <c r="BY138" s="221"/>
      <c r="BZ138" s="221"/>
      <c r="CA138" s="221"/>
      <c r="CB138" s="221"/>
      <c r="CC138" s="221"/>
      <c r="CD138" s="221"/>
      <c r="CE138" s="221"/>
      <c r="CF138" s="221"/>
      <c r="CG138" s="221"/>
      <c r="CH138" s="221"/>
      <c r="CI138" s="221"/>
      <c r="CJ138" s="221"/>
      <c r="CK138" s="221"/>
      <c r="CL138" s="221"/>
      <c r="CM138" s="221"/>
      <c r="CN138" s="221"/>
      <c r="CO138" s="221"/>
      <c r="CP138" s="221"/>
      <c r="CQ138" s="221"/>
      <c r="CR138" s="221"/>
      <c r="CS138" s="221"/>
      <c r="CT138" s="221"/>
      <c r="CU138" s="221"/>
      <c r="CV138" s="221"/>
      <c r="CW138" s="221"/>
      <c r="CX138" s="221"/>
      <c r="CY138" s="221"/>
      <c r="CZ138" s="221"/>
      <c r="DA138" s="221"/>
      <c r="DB138" s="221"/>
      <c r="DC138" s="221"/>
      <c r="DD138" s="221"/>
      <c r="DE138" s="221"/>
      <c r="DF138" s="221"/>
      <c r="DG138" s="221"/>
      <c r="DH138" s="221"/>
      <c r="DI138" s="221"/>
      <c r="DJ138" s="221"/>
      <c r="DK138" s="221"/>
      <c r="DL138" s="221"/>
      <c r="DM138" s="221"/>
      <c r="DN138" s="221"/>
      <c r="DO138" s="221"/>
      <c r="DP138" s="221"/>
      <c r="DQ138" s="221"/>
      <c r="DR138" s="221"/>
      <c r="DS138" s="221"/>
      <c r="DT138" s="221"/>
      <c r="DU138" s="221"/>
      <c r="DV138" s="221"/>
      <c r="DW138" s="221"/>
      <c r="DX138" s="221"/>
      <c r="DY138" s="221"/>
      <c r="DZ138" s="221"/>
      <c r="EA138" s="221"/>
      <c r="EB138" s="221"/>
      <c r="EC138" s="221"/>
      <c r="ED138" s="221"/>
      <c r="EE138" s="221"/>
      <c r="EF138" s="221"/>
      <c r="EG138" s="221"/>
      <c r="EH138" s="221"/>
      <c r="EI138" s="221"/>
      <c r="EJ138" s="221"/>
      <c r="EK138" s="221"/>
      <c r="EL138" s="221"/>
      <c r="EM138" s="221"/>
      <c r="EN138" s="221"/>
      <c r="EO138" s="221"/>
      <c r="EP138" s="221"/>
      <c r="EQ138" s="221"/>
      <c r="ER138" s="221"/>
      <c r="ES138" s="221"/>
      <c r="ET138" s="221"/>
      <c r="EU138" s="221"/>
      <c r="EV138" s="221"/>
      <c r="EW138" s="221"/>
      <c r="EX138" s="221"/>
      <c r="EY138" s="221"/>
      <c r="EZ138" s="221"/>
      <c r="FA138" s="221"/>
      <c r="FB138" s="221"/>
      <c r="FC138" s="221"/>
      <c r="FD138" s="221"/>
      <c r="FE138" s="221"/>
      <c r="FF138" s="221"/>
      <c r="FG138" s="221"/>
      <c r="FH138" s="221"/>
      <c r="FI138" s="221"/>
      <c r="FJ138" s="221"/>
      <c r="FK138" s="221"/>
      <c r="FL138" s="221"/>
      <c r="FM138" s="221"/>
      <c r="FN138" s="221"/>
      <c r="FO138" s="221"/>
      <c r="FP138" s="221"/>
      <c r="FQ138" s="221"/>
      <c r="FR138" s="221"/>
      <c r="FS138" s="221"/>
      <c r="FT138" s="221"/>
      <c r="FU138" s="221"/>
      <c r="FV138" s="221"/>
      <c r="FW138" s="221"/>
      <c r="FX138" s="221"/>
      <c r="FY138" s="221"/>
      <c r="FZ138" s="221"/>
      <c r="GA138" s="221"/>
      <c r="GB138" s="221"/>
      <c r="GC138" s="221"/>
      <c r="GD138" s="221"/>
      <c r="GE138" s="221"/>
      <c r="GF138" s="221"/>
      <c r="GG138" s="221"/>
      <c r="GH138" s="221"/>
      <c r="GI138" s="221"/>
      <c r="GJ138" s="221"/>
      <c r="GK138" s="221"/>
      <c r="GL138" s="221"/>
      <c r="GM138" s="221"/>
      <c r="GN138" s="221"/>
      <c r="GO138" s="221"/>
      <c r="GP138" s="221"/>
      <c r="GQ138" s="221"/>
      <c r="GR138" s="221"/>
      <c r="GS138" s="221"/>
      <c r="GT138" s="221"/>
      <c r="GU138" s="221"/>
      <c r="GV138" s="221"/>
      <c r="GW138" s="221"/>
      <c r="GX138" s="221"/>
      <c r="GY138" s="221"/>
      <c r="GZ138" s="221"/>
      <c r="HA138" s="221"/>
      <c r="HB138" s="221"/>
      <c r="HC138" s="221"/>
      <c r="HD138" s="221"/>
      <c r="HE138" s="221"/>
      <c r="HF138" s="221"/>
      <c r="HG138" s="221"/>
      <c r="HH138" s="221"/>
      <c r="HI138" s="221"/>
      <c r="HJ138" s="221"/>
      <c r="HK138" s="221"/>
      <c r="HL138" s="221"/>
      <c r="HM138" s="221"/>
      <c r="HN138" s="221"/>
      <c r="HO138" s="221"/>
      <c r="HP138" s="221"/>
      <c r="HQ138" s="221"/>
      <c r="HR138" s="221"/>
      <c r="HS138" s="221"/>
      <c r="HT138" s="221"/>
      <c r="HU138" s="221"/>
      <c r="HV138" s="221"/>
      <c r="HW138" s="221"/>
      <c r="HX138" s="221"/>
      <c r="HY138" s="221"/>
      <c r="HZ138" s="221"/>
      <c r="IA138" s="221"/>
      <c r="IB138" s="221"/>
      <c r="IC138" s="221"/>
      <c r="ID138" s="221"/>
      <c r="IE138" s="221"/>
      <c r="IF138" s="221"/>
      <c r="IG138" s="221"/>
      <c r="IH138" s="221"/>
      <c r="II138" s="221"/>
      <c r="IJ138" s="221"/>
      <c r="IK138" s="221"/>
      <c r="IL138" s="221"/>
      <c r="IM138" s="221"/>
      <c r="IN138" s="221"/>
      <c r="IO138" s="221"/>
      <c r="IP138" s="221"/>
      <c r="IQ138" s="221"/>
      <c r="IR138" s="221"/>
      <c r="IS138" s="221"/>
      <c r="IT138" s="221"/>
      <c r="IU138" s="221"/>
    </row>
    <row r="139" spans="1:255" s="69" customFormat="1" x14ac:dyDescent="0.25">
      <c r="A139" s="213"/>
      <c r="B139" s="62"/>
      <c r="C139" s="63"/>
      <c r="D139" s="63"/>
      <c r="E139" s="65"/>
      <c r="G139" s="222"/>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1"/>
      <c r="BM139" s="221"/>
      <c r="BN139" s="221"/>
      <c r="BO139" s="221"/>
      <c r="BP139" s="221"/>
      <c r="BQ139" s="221"/>
      <c r="BR139" s="221"/>
      <c r="BS139" s="221"/>
      <c r="BT139" s="221"/>
      <c r="BU139" s="221"/>
      <c r="BV139" s="221"/>
      <c r="BW139" s="221"/>
      <c r="BX139" s="221"/>
      <c r="BY139" s="221"/>
      <c r="BZ139" s="221"/>
      <c r="CA139" s="221"/>
      <c r="CB139" s="221"/>
      <c r="CC139" s="221"/>
      <c r="CD139" s="221"/>
      <c r="CE139" s="221"/>
      <c r="CF139" s="221"/>
      <c r="CG139" s="221"/>
      <c r="CH139" s="221"/>
      <c r="CI139" s="221"/>
      <c r="CJ139" s="221"/>
      <c r="CK139" s="221"/>
      <c r="CL139" s="221"/>
      <c r="CM139" s="221"/>
      <c r="CN139" s="221"/>
      <c r="CO139" s="221"/>
      <c r="CP139" s="221"/>
      <c r="CQ139" s="221"/>
      <c r="CR139" s="221"/>
      <c r="CS139" s="221"/>
      <c r="CT139" s="221"/>
      <c r="CU139" s="221"/>
      <c r="CV139" s="221"/>
      <c r="CW139" s="221"/>
      <c r="CX139" s="221"/>
      <c r="CY139" s="221"/>
      <c r="CZ139" s="221"/>
      <c r="DA139" s="221"/>
      <c r="DB139" s="221"/>
      <c r="DC139" s="221"/>
      <c r="DD139" s="221"/>
      <c r="DE139" s="221"/>
      <c r="DF139" s="221"/>
      <c r="DG139" s="221"/>
      <c r="DH139" s="221"/>
      <c r="DI139" s="221"/>
      <c r="DJ139" s="221"/>
      <c r="DK139" s="221"/>
      <c r="DL139" s="221"/>
      <c r="DM139" s="221"/>
      <c r="DN139" s="221"/>
      <c r="DO139" s="221"/>
      <c r="DP139" s="221"/>
      <c r="DQ139" s="221"/>
      <c r="DR139" s="221"/>
      <c r="DS139" s="221"/>
      <c r="DT139" s="221"/>
      <c r="DU139" s="221"/>
      <c r="DV139" s="221"/>
      <c r="DW139" s="221"/>
      <c r="DX139" s="221"/>
      <c r="DY139" s="221"/>
      <c r="DZ139" s="221"/>
      <c r="EA139" s="221"/>
      <c r="EB139" s="221"/>
      <c r="EC139" s="221"/>
      <c r="ED139" s="221"/>
      <c r="EE139" s="221"/>
      <c r="EF139" s="221"/>
      <c r="EG139" s="221"/>
      <c r="EH139" s="221"/>
      <c r="EI139" s="221"/>
      <c r="EJ139" s="221"/>
      <c r="EK139" s="221"/>
      <c r="EL139" s="221"/>
      <c r="EM139" s="221"/>
      <c r="EN139" s="221"/>
      <c r="EO139" s="221"/>
      <c r="EP139" s="221"/>
      <c r="EQ139" s="221"/>
      <c r="ER139" s="221"/>
      <c r="ES139" s="221"/>
      <c r="ET139" s="221"/>
      <c r="EU139" s="221"/>
      <c r="EV139" s="221"/>
      <c r="EW139" s="221"/>
      <c r="EX139" s="221"/>
      <c r="EY139" s="221"/>
      <c r="EZ139" s="221"/>
      <c r="FA139" s="221"/>
      <c r="FB139" s="221"/>
      <c r="FC139" s="221"/>
      <c r="FD139" s="221"/>
      <c r="FE139" s="221"/>
      <c r="FF139" s="221"/>
      <c r="FG139" s="221"/>
      <c r="FH139" s="221"/>
      <c r="FI139" s="221"/>
      <c r="FJ139" s="221"/>
      <c r="FK139" s="221"/>
      <c r="FL139" s="221"/>
      <c r="FM139" s="221"/>
      <c r="FN139" s="221"/>
      <c r="FO139" s="221"/>
      <c r="FP139" s="221"/>
      <c r="FQ139" s="221"/>
      <c r="FR139" s="221"/>
      <c r="FS139" s="221"/>
      <c r="FT139" s="221"/>
      <c r="FU139" s="221"/>
      <c r="FV139" s="221"/>
      <c r="FW139" s="221"/>
      <c r="FX139" s="221"/>
      <c r="FY139" s="221"/>
      <c r="FZ139" s="221"/>
      <c r="GA139" s="221"/>
      <c r="GB139" s="221"/>
      <c r="GC139" s="221"/>
      <c r="GD139" s="221"/>
      <c r="GE139" s="221"/>
      <c r="GF139" s="221"/>
      <c r="GG139" s="221"/>
      <c r="GH139" s="221"/>
      <c r="GI139" s="221"/>
      <c r="GJ139" s="221"/>
      <c r="GK139" s="221"/>
      <c r="GL139" s="221"/>
      <c r="GM139" s="221"/>
      <c r="GN139" s="221"/>
      <c r="GO139" s="221"/>
      <c r="GP139" s="221"/>
      <c r="GQ139" s="221"/>
      <c r="GR139" s="221"/>
      <c r="GS139" s="221"/>
      <c r="GT139" s="221"/>
      <c r="GU139" s="221"/>
      <c r="GV139" s="221"/>
      <c r="GW139" s="221"/>
      <c r="GX139" s="221"/>
      <c r="GY139" s="221"/>
      <c r="GZ139" s="221"/>
      <c r="HA139" s="221"/>
      <c r="HB139" s="221"/>
      <c r="HC139" s="221"/>
      <c r="HD139" s="221"/>
      <c r="HE139" s="221"/>
      <c r="HF139" s="221"/>
      <c r="HG139" s="221"/>
      <c r="HH139" s="221"/>
      <c r="HI139" s="221"/>
      <c r="HJ139" s="221"/>
      <c r="HK139" s="221"/>
      <c r="HL139" s="221"/>
      <c r="HM139" s="221"/>
      <c r="HN139" s="221"/>
      <c r="HO139" s="221"/>
      <c r="HP139" s="221"/>
      <c r="HQ139" s="221"/>
      <c r="HR139" s="221"/>
      <c r="HS139" s="221"/>
      <c r="HT139" s="221"/>
      <c r="HU139" s="221"/>
      <c r="HV139" s="221"/>
      <c r="HW139" s="221"/>
      <c r="HX139" s="221"/>
      <c r="HY139" s="221"/>
      <c r="HZ139" s="221"/>
      <c r="IA139" s="221"/>
      <c r="IB139" s="221"/>
      <c r="IC139" s="221"/>
      <c r="ID139" s="221"/>
      <c r="IE139" s="221"/>
      <c r="IF139" s="221"/>
      <c r="IG139" s="221"/>
      <c r="IH139" s="221"/>
      <c r="II139" s="221"/>
      <c r="IJ139" s="221"/>
      <c r="IK139" s="221"/>
      <c r="IL139" s="221"/>
      <c r="IM139" s="221"/>
      <c r="IN139" s="221"/>
      <c r="IO139" s="221"/>
      <c r="IP139" s="221"/>
      <c r="IQ139" s="221"/>
      <c r="IR139" s="221"/>
      <c r="IS139" s="221"/>
      <c r="IT139" s="221"/>
      <c r="IU139" s="221"/>
    </row>
    <row r="140" spans="1:255" s="69" customFormat="1" x14ac:dyDescent="0.25">
      <c r="A140" s="213"/>
      <c r="B140" s="62"/>
      <c r="C140" s="63"/>
      <c r="D140" s="63"/>
      <c r="E140" s="65"/>
      <c r="G140" s="222"/>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c r="BP140" s="221"/>
      <c r="BQ140" s="221"/>
      <c r="BR140" s="221"/>
      <c r="BS140" s="221"/>
      <c r="BT140" s="221"/>
      <c r="BU140" s="221"/>
      <c r="BV140" s="221"/>
      <c r="BW140" s="221"/>
      <c r="BX140" s="221"/>
      <c r="BY140" s="221"/>
      <c r="BZ140" s="221"/>
      <c r="CA140" s="221"/>
      <c r="CB140" s="221"/>
      <c r="CC140" s="221"/>
      <c r="CD140" s="221"/>
      <c r="CE140" s="221"/>
      <c r="CF140" s="221"/>
      <c r="CG140" s="221"/>
      <c r="CH140" s="221"/>
      <c r="CI140" s="221"/>
      <c r="CJ140" s="221"/>
      <c r="CK140" s="221"/>
      <c r="CL140" s="221"/>
      <c r="CM140" s="221"/>
      <c r="CN140" s="221"/>
      <c r="CO140" s="221"/>
      <c r="CP140" s="221"/>
      <c r="CQ140" s="221"/>
      <c r="CR140" s="221"/>
      <c r="CS140" s="221"/>
      <c r="CT140" s="221"/>
      <c r="CU140" s="221"/>
      <c r="CV140" s="221"/>
      <c r="CW140" s="221"/>
      <c r="CX140" s="221"/>
      <c r="CY140" s="221"/>
      <c r="CZ140" s="221"/>
      <c r="DA140" s="221"/>
      <c r="DB140" s="221"/>
      <c r="DC140" s="221"/>
      <c r="DD140" s="221"/>
      <c r="DE140" s="221"/>
      <c r="DF140" s="221"/>
      <c r="DG140" s="221"/>
      <c r="DH140" s="221"/>
      <c r="DI140" s="221"/>
      <c r="DJ140" s="221"/>
      <c r="DK140" s="221"/>
      <c r="DL140" s="221"/>
      <c r="DM140" s="221"/>
      <c r="DN140" s="221"/>
      <c r="DO140" s="221"/>
      <c r="DP140" s="221"/>
      <c r="DQ140" s="221"/>
      <c r="DR140" s="221"/>
      <c r="DS140" s="221"/>
      <c r="DT140" s="221"/>
      <c r="DU140" s="221"/>
      <c r="DV140" s="221"/>
      <c r="DW140" s="221"/>
      <c r="DX140" s="221"/>
      <c r="DY140" s="221"/>
      <c r="DZ140" s="221"/>
      <c r="EA140" s="221"/>
      <c r="EB140" s="221"/>
      <c r="EC140" s="221"/>
      <c r="ED140" s="221"/>
      <c r="EE140" s="221"/>
      <c r="EF140" s="221"/>
      <c r="EG140" s="221"/>
      <c r="EH140" s="221"/>
      <c r="EI140" s="221"/>
      <c r="EJ140" s="221"/>
      <c r="EK140" s="221"/>
      <c r="EL140" s="221"/>
      <c r="EM140" s="221"/>
      <c r="EN140" s="221"/>
      <c r="EO140" s="221"/>
      <c r="EP140" s="221"/>
      <c r="EQ140" s="221"/>
      <c r="ER140" s="221"/>
      <c r="ES140" s="221"/>
      <c r="ET140" s="221"/>
      <c r="EU140" s="221"/>
      <c r="EV140" s="221"/>
      <c r="EW140" s="221"/>
      <c r="EX140" s="221"/>
      <c r="EY140" s="221"/>
      <c r="EZ140" s="221"/>
      <c r="FA140" s="221"/>
      <c r="FB140" s="221"/>
      <c r="FC140" s="221"/>
      <c r="FD140" s="221"/>
      <c r="FE140" s="221"/>
      <c r="FF140" s="221"/>
      <c r="FG140" s="221"/>
      <c r="FH140" s="221"/>
      <c r="FI140" s="221"/>
      <c r="FJ140" s="221"/>
      <c r="FK140" s="221"/>
      <c r="FL140" s="221"/>
      <c r="FM140" s="221"/>
      <c r="FN140" s="221"/>
      <c r="FO140" s="221"/>
      <c r="FP140" s="221"/>
      <c r="FQ140" s="221"/>
      <c r="FR140" s="221"/>
      <c r="FS140" s="221"/>
      <c r="FT140" s="221"/>
      <c r="FU140" s="221"/>
      <c r="FV140" s="221"/>
      <c r="FW140" s="221"/>
      <c r="FX140" s="221"/>
      <c r="FY140" s="221"/>
      <c r="FZ140" s="221"/>
      <c r="GA140" s="221"/>
      <c r="GB140" s="221"/>
      <c r="GC140" s="221"/>
      <c r="GD140" s="221"/>
      <c r="GE140" s="221"/>
      <c r="GF140" s="221"/>
      <c r="GG140" s="221"/>
      <c r="GH140" s="221"/>
      <c r="GI140" s="221"/>
      <c r="GJ140" s="221"/>
      <c r="GK140" s="221"/>
      <c r="GL140" s="221"/>
      <c r="GM140" s="221"/>
      <c r="GN140" s="221"/>
      <c r="GO140" s="221"/>
      <c r="GP140" s="221"/>
      <c r="GQ140" s="221"/>
      <c r="GR140" s="221"/>
      <c r="GS140" s="221"/>
      <c r="GT140" s="221"/>
      <c r="GU140" s="221"/>
      <c r="GV140" s="221"/>
      <c r="GW140" s="221"/>
      <c r="GX140" s="221"/>
      <c r="GY140" s="221"/>
      <c r="GZ140" s="221"/>
      <c r="HA140" s="221"/>
      <c r="HB140" s="221"/>
      <c r="HC140" s="221"/>
      <c r="HD140" s="221"/>
      <c r="HE140" s="221"/>
      <c r="HF140" s="221"/>
      <c r="HG140" s="221"/>
      <c r="HH140" s="221"/>
      <c r="HI140" s="221"/>
      <c r="HJ140" s="221"/>
      <c r="HK140" s="221"/>
      <c r="HL140" s="221"/>
      <c r="HM140" s="221"/>
      <c r="HN140" s="221"/>
      <c r="HO140" s="221"/>
      <c r="HP140" s="221"/>
      <c r="HQ140" s="221"/>
      <c r="HR140" s="221"/>
      <c r="HS140" s="221"/>
      <c r="HT140" s="221"/>
      <c r="HU140" s="221"/>
      <c r="HV140" s="221"/>
      <c r="HW140" s="221"/>
      <c r="HX140" s="221"/>
      <c r="HY140" s="221"/>
      <c r="HZ140" s="221"/>
      <c r="IA140" s="221"/>
      <c r="IB140" s="221"/>
      <c r="IC140" s="221"/>
      <c r="ID140" s="221"/>
      <c r="IE140" s="221"/>
      <c r="IF140" s="221"/>
      <c r="IG140" s="221"/>
      <c r="IH140" s="221"/>
      <c r="II140" s="221"/>
      <c r="IJ140" s="221"/>
      <c r="IK140" s="221"/>
      <c r="IL140" s="221"/>
      <c r="IM140" s="221"/>
      <c r="IN140" s="221"/>
      <c r="IO140" s="221"/>
      <c r="IP140" s="221"/>
      <c r="IQ140" s="221"/>
      <c r="IR140" s="221"/>
      <c r="IS140" s="221"/>
      <c r="IT140" s="221"/>
      <c r="IU140" s="221"/>
    </row>
    <row r="141" spans="1:255" s="69" customFormat="1" x14ac:dyDescent="0.25">
      <c r="A141" s="213"/>
      <c r="B141" s="62"/>
      <c r="C141" s="63"/>
      <c r="D141" s="63"/>
      <c r="E141" s="65"/>
      <c r="G141" s="222"/>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1"/>
      <c r="BM141" s="221"/>
      <c r="BN141" s="221"/>
      <c r="BO141" s="221"/>
      <c r="BP141" s="221"/>
      <c r="BQ141" s="221"/>
      <c r="BR141" s="221"/>
      <c r="BS141" s="221"/>
      <c r="BT141" s="221"/>
      <c r="BU141" s="221"/>
      <c r="BV141" s="221"/>
      <c r="BW141" s="221"/>
      <c r="BX141" s="221"/>
      <c r="BY141" s="221"/>
      <c r="BZ141" s="221"/>
      <c r="CA141" s="221"/>
      <c r="CB141" s="221"/>
      <c r="CC141" s="221"/>
      <c r="CD141" s="221"/>
      <c r="CE141" s="221"/>
      <c r="CF141" s="221"/>
      <c r="CG141" s="221"/>
      <c r="CH141" s="221"/>
      <c r="CI141" s="221"/>
      <c r="CJ141" s="221"/>
      <c r="CK141" s="221"/>
      <c r="CL141" s="221"/>
      <c r="CM141" s="221"/>
      <c r="CN141" s="221"/>
      <c r="CO141" s="221"/>
      <c r="CP141" s="221"/>
      <c r="CQ141" s="221"/>
      <c r="CR141" s="221"/>
      <c r="CS141" s="221"/>
      <c r="CT141" s="221"/>
      <c r="CU141" s="221"/>
      <c r="CV141" s="221"/>
      <c r="CW141" s="221"/>
      <c r="CX141" s="221"/>
      <c r="CY141" s="221"/>
      <c r="CZ141" s="221"/>
      <c r="DA141" s="221"/>
      <c r="DB141" s="221"/>
      <c r="DC141" s="221"/>
      <c r="DD141" s="221"/>
      <c r="DE141" s="221"/>
      <c r="DF141" s="221"/>
      <c r="DG141" s="221"/>
      <c r="DH141" s="221"/>
      <c r="DI141" s="221"/>
      <c r="DJ141" s="221"/>
      <c r="DK141" s="221"/>
      <c r="DL141" s="221"/>
      <c r="DM141" s="221"/>
      <c r="DN141" s="221"/>
      <c r="DO141" s="221"/>
      <c r="DP141" s="221"/>
      <c r="DQ141" s="221"/>
      <c r="DR141" s="221"/>
      <c r="DS141" s="221"/>
      <c r="DT141" s="221"/>
      <c r="DU141" s="221"/>
      <c r="DV141" s="221"/>
      <c r="DW141" s="221"/>
      <c r="DX141" s="221"/>
      <c r="DY141" s="221"/>
      <c r="DZ141" s="221"/>
      <c r="EA141" s="221"/>
      <c r="EB141" s="221"/>
      <c r="EC141" s="221"/>
      <c r="ED141" s="221"/>
      <c r="EE141" s="221"/>
      <c r="EF141" s="221"/>
      <c r="EG141" s="221"/>
      <c r="EH141" s="221"/>
      <c r="EI141" s="221"/>
      <c r="EJ141" s="221"/>
      <c r="EK141" s="221"/>
      <c r="EL141" s="221"/>
      <c r="EM141" s="221"/>
      <c r="EN141" s="221"/>
      <c r="EO141" s="221"/>
      <c r="EP141" s="221"/>
      <c r="EQ141" s="221"/>
      <c r="ER141" s="221"/>
      <c r="ES141" s="221"/>
      <c r="ET141" s="221"/>
      <c r="EU141" s="221"/>
      <c r="EV141" s="221"/>
      <c r="EW141" s="221"/>
      <c r="EX141" s="221"/>
      <c r="EY141" s="221"/>
      <c r="EZ141" s="221"/>
      <c r="FA141" s="221"/>
      <c r="FB141" s="221"/>
      <c r="FC141" s="221"/>
      <c r="FD141" s="221"/>
      <c r="FE141" s="221"/>
      <c r="FF141" s="221"/>
      <c r="FG141" s="221"/>
      <c r="FH141" s="221"/>
      <c r="FI141" s="221"/>
      <c r="FJ141" s="221"/>
      <c r="FK141" s="221"/>
      <c r="FL141" s="221"/>
      <c r="FM141" s="221"/>
      <c r="FN141" s="221"/>
      <c r="FO141" s="221"/>
      <c r="FP141" s="221"/>
      <c r="FQ141" s="221"/>
      <c r="FR141" s="221"/>
      <c r="FS141" s="221"/>
      <c r="FT141" s="221"/>
      <c r="FU141" s="221"/>
      <c r="FV141" s="221"/>
      <c r="FW141" s="221"/>
      <c r="FX141" s="221"/>
      <c r="FY141" s="221"/>
      <c r="FZ141" s="221"/>
      <c r="GA141" s="221"/>
      <c r="GB141" s="221"/>
      <c r="GC141" s="221"/>
      <c r="GD141" s="221"/>
      <c r="GE141" s="221"/>
      <c r="GF141" s="221"/>
      <c r="GG141" s="221"/>
      <c r="GH141" s="221"/>
      <c r="GI141" s="221"/>
      <c r="GJ141" s="221"/>
      <c r="GK141" s="221"/>
      <c r="GL141" s="221"/>
      <c r="GM141" s="221"/>
      <c r="GN141" s="221"/>
      <c r="GO141" s="221"/>
      <c r="GP141" s="221"/>
      <c r="GQ141" s="221"/>
      <c r="GR141" s="221"/>
      <c r="GS141" s="221"/>
      <c r="GT141" s="221"/>
      <c r="GU141" s="221"/>
      <c r="GV141" s="221"/>
      <c r="GW141" s="221"/>
      <c r="GX141" s="221"/>
      <c r="GY141" s="221"/>
      <c r="GZ141" s="221"/>
      <c r="HA141" s="221"/>
      <c r="HB141" s="221"/>
      <c r="HC141" s="221"/>
      <c r="HD141" s="221"/>
      <c r="HE141" s="221"/>
      <c r="HF141" s="221"/>
      <c r="HG141" s="221"/>
      <c r="HH141" s="221"/>
      <c r="HI141" s="221"/>
      <c r="HJ141" s="221"/>
      <c r="HK141" s="221"/>
      <c r="HL141" s="221"/>
      <c r="HM141" s="221"/>
      <c r="HN141" s="221"/>
      <c r="HO141" s="221"/>
      <c r="HP141" s="221"/>
      <c r="HQ141" s="221"/>
      <c r="HR141" s="221"/>
      <c r="HS141" s="221"/>
      <c r="HT141" s="221"/>
      <c r="HU141" s="221"/>
      <c r="HV141" s="221"/>
      <c r="HW141" s="221"/>
      <c r="HX141" s="221"/>
      <c r="HY141" s="221"/>
      <c r="HZ141" s="221"/>
      <c r="IA141" s="221"/>
      <c r="IB141" s="221"/>
      <c r="IC141" s="221"/>
      <c r="ID141" s="221"/>
      <c r="IE141" s="221"/>
      <c r="IF141" s="221"/>
      <c r="IG141" s="221"/>
      <c r="IH141" s="221"/>
      <c r="II141" s="221"/>
      <c r="IJ141" s="221"/>
      <c r="IK141" s="221"/>
      <c r="IL141" s="221"/>
      <c r="IM141" s="221"/>
      <c r="IN141" s="221"/>
      <c r="IO141" s="221"/>
      <c r="IP141" s="221"/>
      <c r="IQ141" s="221"/>
      <c r="IR141" s="221"/>
      <c r="IS141" s="221"/>
      <c r="IT141" s="221"/>
      <c r="IU141" s="221"/>
    </row>
    <row r="142" spans="1:255" s="68" customFormat="1" x14ac:dyDescent="0.25">
      <c r="A142" s="213"/>
      <c r="B142" s="62"/>
      <c r="C142" s="63"/>
      <c r="D142" s="63"/>
      <c r="E142" s="65"/>
      <c r="F142" s="69"/>
    </row>
    <row r="143" spans="1:255" s="69" customFormat="1" x14ac:dyDescent="0.25">
      <c r="A143" s="213"/>
      <c r="B143" s="62"/>
      <c r="C143" s="63"/>
      <c r="D143" s="63"/>
      <c r="E143" s="65"/>
      <c r="G143" s="222"/>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1"/>
      <c r="BQ143" s="221"/>
      <c r="BR143" s="221"/>
      <c r="BS143" s="221"/>
      <c r="BT143" s="221"/>
      <c r="BU143" s="221"/>
      <c r="BV143" s="221"/>
      <c r="BW143" s="221"/>
      <c r="BX143" s="221"/>
      <c r="BY143" s="221"/>
      <c r="BZ143" s="221"/>
      <c r="CA143" s="221"/>
      <c r="CB143" s="221"/>
      <c r="CC143" s="221"/>
      <c r="CD143" s="221"/>
      <c r="CE143" s="221"/>
      <c r="CF143" s="221"/>
      <c r="CG143" s="221"/>
      <c r="CH143" s="221"/>
      <c r="CI143" s="221"/>
      <c r="CJ143" s="221"/>
      <c r="CK143" s="221"/>
      <c r="CL143" s="221"/>
      <c r="CM143" s="221"/>
      <c r="CN143" s="221"/>
      <c r="CO143" s="221"/>
      <c r="CP143" s="221"/>
      <c r="CQ143" s="221"/>
      <c r="CR143" s="221"/>
      <c r="CS143" s="221"/>
      <c r="CT143" s="221"/>
      <c r="CU143" s="221"/>
      <c r="CV143" s="221"/>
      <c r="CW143" s="221"/>
      <c r="CX143" s="221"/>
      <c r="CY143" s="221"/>
      <c r="CZ143" s="221"/>
      <c r="DA143" s="221"/>
      <c r="DB143" s="221"/>
      <c r="DC143" s="221"/>
      <c r="DD143" s="221"/>
      <c r="DE143" s="221"/>
      <c r="DF143" s="221"/>
      <c r="DG143" s="221"/>
      <c r="DH143" s="221"/>
      <c r="DI143" s="221"/>
      <c r="DJ143" s="221"/>
      <c r="DK143" s="221"/>
      <c r="DL143" s="221"/>
      <c r="DM143" s="221"/>
      <c r="DN143" s="221"/>
      <c r="DO143" s="221"/>
      <c r="DP143" s="221"/>
      <c r="DQ143" s="221"/>
      <c r="DR143" s="221"/>
      <c r="DS143" s="221"/>
      <c r="DT143" s="221"/>
      <c r="DU143" s="221"/>
      <c r="DV143" s="221"/>
      <c r="DW143" s="221"/>
      <c r="DX143" s="221"/>
      <c r="DY143" s="221"/>
      <c r="DZ143" s="221"/>
      <c r="EA143" s="221"/>
      <c r="EB143" s="221"/>
      <c r="EC143" s="221"/>
      <c r="ED143" s="221"/>
      <c r="EE143" s="221"/>
      <c r="EF143" s="221"/>
      <c r="EG143" s="221"/>
      <c r="EH143" s="221"/>
      <c r="EI143" s="221"/>
      <c r="EJ143" s="221"/>
      <c r="EK143" s="221"/>
      <c r="EL143" s="221"/>
      <c r="EM143" s="221"/>
      <c r="EN143" s="221"/>
      <c r="EO143" s="221"/>
      <c r="EP143" s="221"/>
      <c r="EQ143" s="221"/>
      <c r="ER143" s="221"/>
      <c r="ES143" s="221"/>
      <c r="ET143" s="221"/>
      <c r="EU143" s="221"/>
      <c r="EV143" s="221"/>
      <c r="EW143" s="221"/>
      <c r="EX143" s="221"/>
      <c r="EY143" s="221"/>
      <c r="EZ143" s="221"/>
      <c r="FA143" s="221"/>
      <c r="FB143" s="221"/>
      <c r="FC143" s="221"/>
      <c r="FD143" s="221"/>
      <c r="FE143" s="221"/>
      <c r="FF143" s="221"/>
      <c r="FG143" s="221"/>
      <c r="FH143" s="221"/>
      <c r="FI143" s="221"/>
      <c r="FJ143" s="221"/>
      <c r="FK143" s="221"/>
      <c r="FL143" s="221"/>
      <c r="FM143" s="221"/>
      <c r="FN143" s="221"/>
      <c r="FO143" s="221"/>
      <c r="FP143" s="221"/>
      <c r="FQ143" s="221"/>
      <c r="FR143" s="221"/>
      <c r="FS143" s="221"/>
      <c r="FT143" s="221"/>
      <c r="FU143" s="221"/>
      <c r="FV143" s="221"/>
      <c r="FW143" s="221"/>
      <c r="FX143" s="221"/>
      <c r="FY143" s="221"/>
      <c r="FZ143" s="221"/>
      <c r="GA143" s="221"/>
      <c r="GB143" s="221"/>
      <c r="GC143" s="221"/>
      <c r="GD143" s="221"/>
      <c r="GE143" s="221"/>
      <c r="GF143" s="221"/>
      <c r="GG143" s="221"/>
      <c r="GH143" s="221"/>
      <c r="GI143" s="221"/>
      <c r="GJ143" s="221"/>
      <c r="GK143" s="221"/>
      <c r="GL143" s="221"/>
      <c r="GM143" s="221"/>
      <c r="GN143" s="221"/>
      <c r="GO143" s="221"/>
      <c r="GP143" s="221"/>
      <c r="GQ143" s="221"/>
      <c r="GR143" s="221"/>
      <c r="GS143" s="221"/>
      <c r="GT143" s="221"/>
      <c r="GU143" s="221"/>
      <c r="GV143" s="221"/>
      <c r="GW143" s="221"/>
      <c r="GX143" s="221"/>
      <c r="GY143" s="221"/>
      <c r="GZ143" s="221"/>
      <c r="HA143" s="221"/>
      <c r="HB143" s="221"/>
      <c r="HC143" s="221"/>
      <c r="HD143" s="221"/>
      <c r="HE143" s="221"/>
      <c r="HF143" s="221"/>
      <c r="HG143" s="221"/>
      <c r="HH143" s="221"/>
      <c r="HI143" s="221"/>
      <c r="HJ143" s="221"/>
      <c r="HK143" s="221"/>
      <c r="HL143" s="221"/>
      <c r="HM143" s="221"/>
      <c r="HN143" s="221"/>
      <c r="HO143" s="221"/>
      <c r="HP143" s="221"/>
      <c r="HQ143" s="221"/>
      <c r="HR143" s="221"/>
      <c r="HS143" s="221"/>
      <c r="HT143" s="221"/>
      <c r="HU143" s="221"/>
      <c r="HV143" s="221"/>
      <c r="HW143" s="221"/>
      <c r="HX143" s="221"/>
      <c r="HY143" s="221"/>
      <c r="HZ143" s="221"/>
      <c r="IA143" s="221"/>
      <c r="IB143" s="221"/>
      <c r="IC143" s="221"/>
      <c r="ID143" s="221"/>
      <c r="IE143" s="221"/>
      <c r="IF143" s="221"/>
      <c r="IG143" s="221"/>
      <c r="IH143" s="221"/>
      <c r="II143" s="221"/>
      <c r="IJ143" s="221"/>
      <c r="IK143" s="221"/>
      <c r="IL143" s="221"/>
      <c r="IM143" s="221"/>
      <c r="IN143" s="221"/>
      <c r="IO143" s="221"/>
      <c r="IP143" s="221"/>
      <c r="IQ143" s="221"/>
      <c r="IR143" s="221"/>
      <c r="IS143" s="221"/>
      <c r="IT143" s="221"/>
      <c r="IU143" s="221"/>
    </row>
    <row r="144" spans="1:255" s="68" customFormat="1" x14ac:dyDescent="0.25">
      <c r="A144" s="213"/>
      <c r="B144" s="62"/>
      <c r="C144" s="63"/>
      <c r="D144" s="63"/>
      <c r="E144" s="65"/>
    </row>
    <row r="145" spans="6:6" x14ac:dyDescent="0.25">
      <c r="F145" s="69"/>
    </row>
    <row r="146" spans="6:6" x14ac:dyDescent="0.25">
      <c r="F146" s="68"/>
    </row>
    <row r="228" spans="7:7" x14ac:dyDescent="0.25">
      <c r="G228" s="223"/>
    </row>
    <row r="229" spans="7:7" x14ac:dyDescent="0.25">
      <c r="G229" s="223"/>
    </row>
    <row r="230" spans="7:7" x14ac:dyDescent="0.25">
      <c r="G230" s="223"/>
    </row>
    <row r="231" spans="7:7" x14ac:dyDescent="0.25">
      <c r="G231" s="223"/>
    </row>
    <row r="232" spans="7:7" x14ac:dyDescent="0.25">
      <c r="G232" s="223"/>
    </row>
    <row r="233" spans="7:7" x14ac:dyDescent="0.25">
      <c r="G233" s="223"/>
    </row>
    <row r="234" spans="7:7" x14ac:dyDescent="0.25">
      <c r="G234" s="223"/>
    </row>
    <row r="235" spans="7:7" x14ac:dyDescent="0.25">
      <c r="G235" s="223"/>
    </row>
    <row r="236" spans="7:7" x14ac:dyDescent="0.25">
      <c r="G236" s="223"/>
    </row>
    <row r="237" spans="7:7" x14ac:dyDescent="0.25">
      <c r="G237" s="223"/>
    </row>
    <row r="238" spans="7:7" x14ac:dyDescent="0.25">
      <c r="G238" s="223"/>
    </row>
    <row r="239" spans="7:7" x14ac:dyDescent="0.25">
      <c r="G239" s="223"/>
    </row>
    <row r="240" spans="7:7" x14ac:dyDescent="0.25">
      <c r="G240" s="223"/>
    </row>
    <row r="241" spans="7:7" x14ac:dyDescent="0.25">
      <c r="G241" s="223"/>
    </row>
    <row r="242" spans="7:7" x14ac:dyDescent="0.25">
      <c r="G242" s="223"/>
    </row>
    <row r="243" spans="7:7" x14ac:dyDescent="0.25">
      <c r="G243" s="223"/>
    </row>
    <row r="244" spans="7:7" x14ac:dyDescent="0.25">
      <c r="G244" s="223"/>
    </row>
    <row r="245" spans="7:7" x14ac:dyDescent="0.25">
      <c r="G245" s="223"/>
    </row>
    <row r="246" spans="7:7" x14ac:dyDescent="0.25">
      <c r="G246" s="223"/>
    </row>
    <row r="247" spans="7:7" x14ac:dyDescent="0.25">
      <c r="G247" s="223"/>
    </row>
    <row r="248" spans="7:7" x14ac:dyDescent="0.25">
      <c r="G248" s="223"/>
    </row>
    <row r="249" spans="7:7" x14ac:dyDescent="0.25">
      <c r="G249" s="223"/>
    </row>
    <row r="250" spans="7:7" x14ac:dyDescent="0.25">
      <c r="G250" s="223"/>
    </row>
    <row r="251" spans="7:7" x14ac:dyDescent="0.25">
      <c r="G251" s="223"/>
    </row>
    <row r="252" spans="7:7" x14ac:dyDescent="0.25">
      <c r="G252" s="223"/>
    </row>
    <row r="253" spans="7:7" x14ac:dyDescent="0.25">
      <c r="G253" s="223"/>
    </row>
    <row r="254" spans="7:7" x14ac:dyDescent="0.25">
      <c r="G254" s="223"/>
    </row>
    <row r="255" spans="7:7" x14ac:dyDescent="0.25">
      <c r="G255" s="223"/>
    </row>
    <row r="256" spans="7:7" x14ac:dyDescent="0.25">
      <c r="G256" s="223"/>
    </row>
    <row r="257" spans="7:7" x14ac:dyDescent="0.25">
      <c r="G257" s="223"/>
    </row>
    <row r="258" spans="7:7" x14ac:dyDescent="0.25">
      <c r="G258" s="223"/>
    </row>
    <row r="259" spans="7:7" x14ac:dyDescent="0.25">
      <c r="G259" s="223"/>
    </row>
    <row r="260" spans="7:7" x14ac:dyDescent="0.25">
      <c r="G260" s="223"/>
    </row>
    <row r="261" spans="7:7" x14ac:dyDescent="0.25">
      <c r="G261" s="223"/>
    </row>
    <row r="262" spans="7:7" x14ac:dyDescent="0.25">
      <c r="G262" s="223"/>
    </row>
    <row r="263" spans="7:7" x14ac:dyDescent="0.25">
      <c r="G263" s="223"/>
    </row>
    <row r="264" spans="7:7" x14ac:dyDescent="0.25">
      <c r="G264" s="223"/>
    </row>
    <row r="265" spans="7:7" x14ac:dyDescent="0.25">
      <c r="G265" s="223"/>
    </row>
    <row r="266" spans="7:7" x14ac:dyDescent="0.25">
      <c r="G266" s="223"/>
    </row>
    <row r="267" spans="7:7" x14ac:dyDescent="0.25">
      <c r="G267" s="223"/>
    </row>
    <row r="268" spans="7:7" x14ac:dyDescent="0.25">
      <c r="G268" s="223"/>
    </row>
    <row r="269" spans="7:7" x14ac:dyDescent="0.25">
      <c r="G269" s="223"/>
    </row>
    <row r="270" spans="7:7" x14ac:dyDescent="0.25">
      <c r="G270" s="223"/>
    </row>
    <row r="271" spans="7:7" x14ac:dyDescent="0.25">
      <c r="G271" s="223"/>
    </row>
    <row r="272" spans="7:7" x14ac:dyDescent="0.25">
      <c r="G272" s="223"/>
    </row>
    <row r="273" spans="7:7" x14ac:dyDescent="0.25">
      <c r="G273" s="223"/>
    </row>
    <row r="274" spans="7:7" x14ac:dyDescent="0.25">
      <c r="G274" s="223"/>
    </row>
    <row r="275" spans="7:7" x14ac:dyDescent="0.25">
      <c r="G275" s="223"/>
    </row>
    <row r="276" spans="7:7" x14ac:dyDescent="0.25">
      <c r="G276" s="223"/>
    </row>
    <row r="277" spans="7:7" x14ac:dyDescent="0.25">
      <c r="G277" s="223"/>
    </row>
    <row r="278" spans="7:7" x14ac:dyDescent="0.25">
      <c r="G278" s="223"/>
    </row>
    <row r="279" spans="7:7" x14ac:dyDescent="0.25">
      <c r="G279" s="223"/>
    </row>
    <row r="280" spans="7:7" x14ac:dyDescent="0.25">
      <c r="G280" s="223"/>
    </row>
    <row r="281" spans="7:7" x14ac:dyDescent="0.25">
      <c r="G281" s="223"/>
    </row>
    <row r="282" spans="7:7" x14ac:dyDescent="0.25">
      <c r="G282" s="223"/>
    </row>
    <row r="283" spans="7:7" x14ac:dyDescent="0.25">
      <c r="G283" s="223"/>
    </row>
    <row r="284" spans="7:7" x14ac:dyDescent="0.25">
      <c r="G284" s="223"/>
    </row>
    <row r="285" spans="7:7" x14ac:dyDescent="0.25">
      <c r="G285" s="223"/>
    </row>
    <row r="286" spans="7:7" x14ac:dyDescent="0.25">
      <c r="G286" s="224"/>
    </row>
    <row r="287" spans="7:7" x14ac:dyDescent="0.25">
      <c r="G287" s="224"/>
    </row>
    <row r="288" spans="7:7" x14ac:dyDescent="0.25">
      <c r="G288" s="224"/>
    </row>
    <row r="289" spans="7:7" x14ac:dyDescent="0.25">
      <c r="G289" s="224"/>
    </row>
    <row r="290" spans="7:7" x14ac:dyDescent="0.25">
      <c r="G290" s="224"/>
    </row>
    <row r="291" spans="7:7" x14ac:dyDescent="0.25">
      <c r="G291" s="224"/>
    </row>
    <row r="292" spans="7:7" x14ac:dyDescent="0.25">
      <c r="G292" s="224"/>
    </row>
    <row r="293" spans="7:7" x14ac:dyDescent="0.25">
      <c r="G293" s="224"/>
    </row>
    <row r="294" spans="7:7" x14ac:dyDescent="0.25">
      <c r="G294" s="224"/>
    </row>
    <row r="295" spans="7:7" x14ac:dyDescent="0.25">
      <c r="G295" s="224"/>
    </row>
    <row r="296" spans="7:7" x14ac:dyDescent="0.25">
      <c r="G296" s="224"/>
    </row>
    <row r="297" spans="7:7" x14ac:dyDescent="0.25">
      <c r="G297" s="224"/>
    </row>
    <row r="298" spans="7:7" x14ac:dyDescent="0.25">
      <c r="G298" s="224"/>
    </row>
    <row r="299" spans="7:7" x14ac:dyDescent="0.25">
      <c r="G299" s="224"/>
    </row>
    <row r="300" spans="7:7" x14ac:dyDescent="0.25">
      <c r="G300" s="224"/>
    </row>
    <row r="301" spans="7:7" x14ac:dyDescent="0.25">
      <c r="G301" s="224"/>
    </row>
    <row r="302" spans="7:7" x14ac:dyDescent="0.25">
      <c r="G302" s="224"/>
    </row>
    <row r="303" spans="7:7" x14ac:dyDescent="0.25">
      <c r="G303" s="224"/>
    </row>
    <row r="304" spans="7:7" x14ac:dyDescent="0.25">
      <c r="G304" s="224"/>
    </row>
    <row r="305" spans="7:7" x14ac:dyDescent="0.25">
      <c r="G305" s="224"/>
    </row>
    <row r="306" spans="7:7" x14ac:dyDescent="0.25">
      <c r="G306" s="224"/>
    </row>
    <row r="307" spans="7:7" x14ac:dyDescent="0.25">
      <c r="G307" s="224"/>
    </row>
    <row r="308" spans="7:7" x14ac:dyDescent="0.25">
      <c r="G308" s="224"/>
    </row>
    <row r="309" spans="7:7" x14ac:dyDescent="0.25">
      <c r="G309" s="224"/>
    </row>
    <row r="310" spans="7:7" x14ac:dyDescent="0.25">
      <c r="G310" s="224"/>
    </row>
    <row r="311" spans="7:7" x14ac:dyDescent="0.25">
      <c r="G311" s="224"/>
    </row>
    <row r="312" spans="7:7" x14ac:dyDescent="0.25">
      <c r="G312" s="224"/>
    </row>
    <row r="313" spans="7:7" x14ac:dyDescent="0.25">
      <c r="G313" s="224"/>
    </row>
    <row r="314" spans="7:7" x14ac:dyDescent="0.25">
      <c r="G314" s="224"/>
    </row>
    <row r="315" spans="7:7" x14ac:dyDescent="0.25">
      <c r="G315" s="224"/>
    </row>
    <row r="316" spans="7:7" x14ac:dyDescent="0.25">
      <c r="G316" s="224"/>
    </row>
    <row r="317" spans="7:7" x14ac:dyDescent="0.25">
      <c r="G317" s="224"/>
    </row>
    <row r="318" spans="7:7" x14ac:dyDescent="0.25">
      <c r="G318" s="224"/>
    </row>
    <row r="319" spans="7:7" x14ac:dyDescent="0.25">
      <c r="G319" s="224"/>
    </row>
    <row r="320" spans="7:7" x14ac:dyDescent="0.25">
      <c r="G320" s="224"/>
    </row>
    <row r="321" spans="7:7" x14ac:dyDescent="0.25">
      <c r="G321" s="224"/>
    </row>
    <row r="322" spans="7:7" x14ac:dyDescent="0.25">
      <c r="G322" s="224"/>
    </row>
    <row r="323" spans="7:7" x14ac:dyDescent="0.25">
      <c r="G323" s="224"/>
    </row>
    <row r="324" spans="7:7" x14ac:dyDescent="0.25">
      <c r="G324" s="224"/>
    </row>
    <row r="325" spans="7:7" x14ac:dyDescent="0.25">
      <c r="G325" s="224"/>
    </row>
    <row r="326" spans="7:7" x14ac:dyDescent="0.25">
      <c r="G326" s="224"/>
    </row>
    <row r="327" spans="7:7" x14ac:dyDescent="0.25">
      <c r="G327" s="224"/>
    </row>
    <row r="328" spans="7:7" x14ac:dyDescent="0.25">
      <c r="G328" s="224"/>
    </row>
    <row r="329" spans="7:7" x14ac:dyDescent="0.25">
      <c r="G329" s="224"/>
    </row>
    <row r="330" spans="7:7" x14ac:dyDescent="0.25">
      <c r="G330" s="224"/>
    </row>
    <row r="331" spans="7:7" x14ac:dyDescent="0.25">
      <c r="G331" s="224"/>
    </row>
    <row r="332" spans="7:7" x14ac:dyDescent="0.25">
      <c r="G332" s="224"/>
    </row>
    <row r="333" spans="7:7" x14ac:dyDescent="0.25">
      <c r="G333" s="224"/>
    </row>
    <row r="334" spans="7:7" x14ac:dyDescent="0.25">
      <c r="G334" s="224"/>
    </row>
    <row r="335" spans="7:7" x14ac:dyDescent="0.25">
      <c r="G335" s="224"/>
    </row>
    <row r="336" spans="7:7" x14ac:dyDescent="0.25">
      <c r="G336" s="224"/>
    </row>
    <row r="337" spans="7:7" x14ac:dyDescent="0.25">
      <c r="G337" s="224"/>
    </row>
    <row r="338" spans="7:7" x14ac:dyDescent="0.25">
      <c r="G338" s="224"/>
    </row>
    <row r="339" spans="7:7" x14ac:dyDescent="0.25">
      <c r="G339" s="224"/>
    </row>
    <row r="340" spans="7:7" x14ac:dyDescent="0.25">
      <c r="G340" s="224"/>
    </row>
    <row r="341" spans="7:7" x14ac:dyDescent="0.25">
      <c r="G341" s="224"/>
    </row>
    <row r="342" spans="7:7" x14ac:dyDescent="0.25">
      <c r="G342" s="224"/>
    </row>
    <row r="343" spans="7:7" x14ac:dyDescent="0.25">
      <c r="G343" s="224"/>
    </row>
    <row r="344" spans="7:7" x14ac:dyDescent="0.25">
      <c r="G344" s="224"/>
    </row>
    <row r="345" spans="7:7" x14ac:dyDescent="0.25">
      <c r="G345" s="224"/>
    </row>
    <row r="346" spans="7:7" x14ac:dyDescent="0.25">
      <c r="G346" s="224"/>
    </row>
    <row r="347" spans="7:7" x14ac:dyDescent="0.25">
      <c r="G347" s="224"/>
    </row>
    <row r="348" spans="7:7" x14ac:dyDescent="0.25">
      <c r="G348" s="224"/>
    </row>
    <row r="349" spans="7:7" x14ac:dyDescent="0.25">
      <c r="G349" s="224"/>
    </row>
    <row r="350" spans="7:7" x14ac:dyDescent="0.25">
      <c r="G350" s="224"/>
    </row>
    <row r="351" spans="7:7" x14ac:dyDescent="0.25">
      <c r="G351" s="224"/>
    </row>
    <row r="352" spans="7:7" x14ac:dyDescent="0.25">
      <c r="G352" s="224"/>
    </row>
    <row r="353" spans="7:7" x14ac:dyDescent="0.25">
      <c r="G353" s="224"/>
    </row>
    <row r="354" spans="7:7" x14ac:dyDescent="0.25">
      <c r="G354" s="224"/>
    </row>
    <row r="355" spans="7:7" x14ac:dyDescent="0.25">
      <c r="G355" s="224"/>
    </row>
    <row r="356" spans="7:7" x14ac:dyDescent="0.25">
      <c r="G356" s="224"/>
    </row>
    <row r="357" spans="7:7" x14ac:dyDescent="0.25">
      <c r="G357" s="224"/>
    </row>
    <row r="358" spans="7:7" x14ac:dyDescent="0.25">
      <c r="G358" s="224"/>
    </row>
    <row r="359" spans="7:7" x14ac:dyDescent="0.25">
      <c r="G359" s="224"/>
    </row>
    <row r="360" spans="7:7" x14ac:dyDescent="0.25">
      <c r="G360" s="224"/>
    </row>
    <row r="361" spans="7:7" x14ac:dyDescent="0.25">
      <c r="G361" s="224"/>
    </row>
    <row r="362" spans="7:7" x14ac:dyDescent="0.25">
      <c r="G362" s="224"/>
    </row>
    <row r="363" spans="7:7" x14ac:dyDescent="0.25">
      <c r="G363" s="224"/>
    </row>
    <row r="364" spans="7:7" x14ac:dyDescent="0.25">
      <c r="G364" s="224"/>
    </row>
    <row r="365" spans="7:7" x14ac:dyDescent="0.25">
      <c r="G365" s="224"/>
    </row>
    <row r="366" spans="7:7" x14ac:dyDescent="0.25">
      <c r="G366" s="224"/>
    </row>
    <row r="367" spans="7:7" x14ac:dyDescent="0.25">
      <c r="G367" s="224"/>
    </row>
    <row r="368" spans="7:7" x14ac:dyDescent="0.25">
      <c r="G368" s="224"/>
    </row>
    <row r="369" spans="7:7" x14ac:dyDescent="0.25">
      <c r="G369" s="224"/>
    </row>
    <row r="370" spans="7:7" x14ac:dyDescent="0.25">
      <c r="G370" s="224"/>
    </row>
    <row r="371" spans="7:7" x14ac:dyDescent="0.25">
      <c r="G371" s="224"/>
    </row>
    <row r="372" spans="7:7" x14ac:dyDescent="0.25">
      <c r="G372" s="224"/>
    </row>
    <row r="373" spans="7:7" x14ac:dyDescent="0.25">
      <c r="G373" s="224"/>
    </row>
    <row r="374" spans="7:7" x14ac:dyDescent="0.25">
      <c r="G374" s="224"/>
    </row>
    <row r="375" spans="7:7" x14ac:dyDescent="0.25">
      <c r="G375" s="224"/>
    </row>
    <row r="376" spans="7:7" x14ac:dyDescent="0.25">
      <c r="G376" s="224"/>
    </row>
    <row r="377" spans="7:7" x14ac:dyDescent="0.25">
      <c r="G377" s="224"/>
    </row>
    <row r="378" spans="7:7" x14ac:dyDescent="0.25">
      <c r="G378" s="224"/>
    </row>
    <row r="379" spans="7:7" x14ac:dyDescent="0.25">
      <c r="G379" s="224"/>
    </row>
    <row r="380" spans="7:7" x14ac:dyDescent="0.25">
      <c r="G380" s="224"/>
    </row>
    <row r="381" spans="7:7" x14ac:dyDescent="0.25">
      <c r="G381" s="224"/>
    </row>
    <row r="382" spans="7:7" x14ac:dyDescent="0.25">
      <c r="G382" s="224"/>
    </row>
    <row r="383" spans="7:7" x14ac:dyDescent="0.25">
      <c r="G383" s="224"/>
    </row>
    <row r="384" spans="7:7" x14ac:dyDescent="0.25">
      <c r="G384" s="224"/>
    </row>
    <row r="385" spans="7:7" x14ac:dyDescent="0.25">
      <c r="G385" s="224"/>
    </row>
    <row r="386" spans="7:7" x14ac:dyDescent="0.25">
      <c r="G386" s="224"/>
    </row>
    <row r="387" spans="7:7" x14ac:dyDescent="0.25">
      <c r="G387" s="224"/>
    </row>
    <row r="388" spans="7:7" x14ac:dyDescent="0.25">
      <c r="G388" s="224"/>
    </row>
    <row r="389" spans="7:7" x14ac:dyDescent="0.25">
      <c r="G389" s="224"/>
    </row>
    <row r="390" spans="7:7" x14ac:dyDescent="0.25">
      <c r="G390" s="224"/>
    </row>
    <row r="391" spans="7:7" x14ac:dyDescent="0.25">
      <c r="G391" s="224"/>
    </row>
    <row r="392" spans="7:7" x14ac:dyDescent="0.25">
      <c r="G392" s="224"/>
    </row>
    <row r="393" spans="7:7" x14ac:dyDescent="0.25">
      <c r="G393" s="224"/>
    </row>
    <row r="394" spans="7:7" x14ac:dyDescent="0.25">
      <c r="G394" s="224"/>
    </row>
    <row r="395" spans="7:7" x14ac:dyDescent="0.25">
      <c r="G395" s="224"/>
    </row>
    <row r="396" spans="7:7" x14ac:dyDescent="0.25">
      <c r="G396" s="224"/>
    </row>
    <row r="397" spans="7:7" x14ac:dyDescent="0.25">
      <c r="G397" s="224"/>
    </row>
    <row r="398" spans="7:7" x14ac:dyDescent="0.25">
      <c r="G398" s="224"/>
    </row>
    <row r="399" spans="7:7" x14ac:dyDescent="0.25">
      <c r="G399" s="224"/>
    </row>
    <row r="400" spans="7:7" x14ac:dyDescent="0.25">
      <c r="G400" s="224"/>
    </row>
    <row r="401" spans="7:7" x14ac:dyDescent="0.25">
      <c r="G401" s="224"/>
    </row>
    <row r="402" spans="7:7" x14ac:dyDescent="0.25">
      <c r="G402" s="224"/>
    </row>
    <row r="403" spans="7:7" x14ac:dyDescent="0.25">
      <c r="G403" s="224"/>
    </row>
    <row r="404" spans="7:7" x14ac:dyDescent="0.25">
      <c r="G404" s="224"/>
    </row>
    <row r="405" spans="7:7" x14ac:dyDescent="0.25">
      <c r="G405" s="224"/>
    </row>
    <row r="406" spans="7:7" x14ac:dyDescent="0.25">
      <c r="G406" s="224"/>
    </row>
    <row r="407" spans="7:7" x14ac:dyDescent="0.25">
      <c r="G407" s="224"/>
    </row>
    <row r="408" spans="7:7" x14ac:dyDescent="0.25">
      <c r="G408" s="224"/>
    </row>
    <row r="409" spans="7:7" x14ac:dyDescent="0.25">
      <c r="G409" s="224"/>
    </row>
    <row r="410" spans="7:7" x14ac:dyDescent="0.25">
      <c r="G410" s="224"/>
    </row>
    <row r="411" spans="7:7" x14ac:dyDescent="0.25">
      <c r="G411" s="224"/>
    </row>
    <row r="412" spans="7:7" x14ac:dyDescent="0.25">
      <c r="G412" s="224"/>
    </row>
    <row r="413" spans="7:7" x14ac:dyDescent="0.25">
      <c r="G413" s="224"/>
    </row>
    <row r="414" spans="7:7" x14ac:dyDescent="0.25">
      <c r="G414" s="224"/>
    </row>
    <row r="415" spans="7:7" x14ac:dyDescent="0.25">
      <c r="G415" s="224"/>
    </row>
    <row r="416" spans="7:7" x14ac:dyDescent="0.25">
      <c r="G416" s="224"/>
    </row>
    <row r="417" spans="7:7" x14ac:dyDescent="0.25">
      <c r="G417" s="224"/>
    </row>
    <row r="418" spans="7:7" x14ac:dyDescent="0.25">
      <c r="G418" s="224"/>
    </row>
    <row r="419" spans="7:7" x14ac:dyDescent="0.25">
      <c r="G419" s="224"/>
    </row>
    <row r="420" spans="7:7" x14ac:dyDescent="0.25">
      <c r="G420" s="224"/>
    </row>
    <row r="421" spans="7:7" x14ac:dyDescent="0.25">
      <c r="G421" s="224"/>
    </row>
    <row r="422" spans="7:7" x14ac:dyDescent="0.25">
      <c r="G422" s="224"/>
    </row>
    <row r="423" spans="7:7" x14ac:dyDescent="0.25">
      <c r="G423" s="224"/>
    </row>
    <row r="424" spans="7:7" x14ac:dyDescent="0.25">
      <c r="G424" s="224"/>
    </row>
    <row r="425" spans="7:7" x14ac:dyDescent="0.25">
      <c r="G425" s="224"/>
    </row>
    <row r="426" spans="7:7" x14ac:dyDescent="0.25">
      <c r="G426" s="224"/>
    </row>
    <row r="427" spans="7:7" x14ac:dyDescent="0.25">
      <c r="G427" s="224"/>
    </row>
    <row r="428" spans="7:7" x14ac:dyDescent="0.25">
      <c r="G428" s="224"/>
    </row>
    <row r="429" spans="7:7" x14ac:dyDescent="0.25">
      <c r="G429" s="224"/>
    </row>
    <row r="430" spans="7:7" x14ac:dyDescent="0.25">
      <c r="G430" s="224"/>
    </row>
    <row r="431" spans="7:7" x14ac:dyDescent="0.25">
      <c r="G431" s="224"/>
    </row>
    <row r="432" spans="7:7" x14ac:dyDescent="0.25">
      <c r="G432" s="224"/>
    </row>
    <row r="433" spans="7:7" x14ac:dyDescent="0.25">
      <c r="G433" s="224"/>
    </row>
    <row r="434" spans="7:7" x14ac:dyDescent="0.25">
      <c r="G434" s="224"/>
    </row>
    <row r="435" spans="7:7" x14ac:dyDescent="0.25">
      <c r="G435" s="224"/>
    </row>
    <row r="436" spans="7:7" x14ac:dyDescent="0.25">
      <c r="G436" s="224"/>
    </row>
    <row r="437" spans="7:7" x14ac:dyDescent="0.25">
      <c r="G437" s="224"/>
    </row>
    <row r="438" spans="7:7" x14ac:dyDescent="0.25">
      <c r="G438" s="224"/>
    </row>
    <row r="439" spans="7:7" x14ac:dyDescent="0.25">
      <c r="G439" s="224"/>
    </row>
    <row r="440" spans="7:7" x14ac:dyDescent="0.25">
      <c r="G440" s="224"/>
    </row>
    <row r="441" spans="7:7" x14ac:dyDescent="0.25">
      <c r="G441" s="224"/>
    </row>
    <row r="442" spans="7:7" x14ac:dyDescent="0.25">
      <c r="G442" s="224"/>
    </row>
    <row r="443" spans="7:7" x14ac:dyDescent="0.25">
      <c r="G443" s="224"/>
    </row>
    <row r="444" spans="7:7" x14ac:dyDescent="0.25">
      <c r="G444" s="224"/>
    </row>
    <row r="445" spans="7:7" x14ac:dyDescent="0.25">
      <c r="G445" s="224"/>
    </row>
    <row r="446" spans="7:7" x14ac:dyDescent="0.25">
      <c r="G446" s="224"/>
    </row>
    <row r="447" spans="7:7" x14ac:dyDescent="0.25">
      <c r="G447" s="224"/>
    </row>
    <row r="448" spans="7:7" x14ac:dyDescent="0.25">
      <c r="G448" s="224"/>
    </row>
    <row r="449" spans="7:7" x14ac:dyDescent="0.25">
      <c r="G449" s="224"/>
    </row>
    <row r="450" spans="7:7" x14ac:dyDescent="0.25">
      <c r="G450" s="224"/>
    </row>
    <row r="451" spans="7:7" x14ac:dyDescent="0.25">
      <c r="G451" s="224"/>
    </row>
    <row r="452" spans="7:7" x14ac:dyDescent="0.25">
      <c r="G452" s="224"/>
    </row>
    <row r="453" spans="7:7" x14ac:dyDescent="0.25">
      <c r="G453" s="224"/>
    </row>
    <row r="454" spans="7:7" x14ac:dyDescent="0.25">
      <c r="G454" s="224"/>
    </row>
    <row r="455" spans="7:7" x14ac:dyDescent="0.25">
      <c r="G455" s="224"/>
    </row>
    <row r="456" spans="7:7" x14ac:dyDescent="0.25">
      <c r="G456" s="224"/>
    </row>
    <row r="457" spans="7:7" x14ac:dyDescent="0.25">
      <c r="G457" s="224"/>
    </row>
    <row r="458" spans="7:7" x14ac:dyDescent="0.25">
      <c r="G458" s="224"/>
    </row>
    <row r="459" spans="7:7" x14ac:dyDescent="0.25">
      <c r="G459" s="224"/>
    </row>
    <row r="460" spans="7:7" x14ac:dyDescent="0.25">
      <c r="G460" s="224"/>
    </row>
    <row r="461" spans="7:7" x14ac:dyDescent="0.25">
      <c r="G461" s="224"/>
    </row>
    <row r="462" spans="7:7" x14ac:dyDescent="0.25">
      <c r="G462" s="224"/>
    </row>
    <row r="463" spans="7:7" x14ac:dyDescent="0.25">
      <c r="G463" s="224"/>
    </row>
    <row r="464" spans="7:7" x14ac:dyDescent="0.25">
      <c r="G464" s="224"/>
    </row>
    <row r="465" spans="7:7" x14ac:dyDescent="0.25">
      <c r="G465" s="224"/>
    </row>
    <row r="466" spans="7:7" x14ac:dyDescent="0.25">
      <c r="G466" s="224"/>
    </row>
    <row r="467" spans="7:7" x14ac:dyDescent="0.25">
      <c r="G467" s="224"/>
    </row>
    <row r="468" spans="7:7" x14ac:dyDescent="0.25">
      <c r="G468" s="224"/>
    </row>
    <row r="469" spans="7:7" x14ac:dyDescent="0.25">
      <c r="G469" s="224"/>
    </row>
    <row r="470" spans="7:7" x14ac:dyDescent="0.25">
      <c r="G470" s="224"/>
    </row>
    <row r="471" spans="7:7" x14ac:dyDescent="0.25">
      <c r="G471" s="224"/>
    </row>
    <row r="472" spans="7:7" x14ac:dyDescent="0.25">
      <c r="G472" s="224"/>
    </row>
    <row r="473" spans="7:7" x14ac:dyDescent="0.25">
      <c r="G473" s="224"/>
    </row>
    <row r="474" spans="7:7" x14ac:dyDescent="0.25">
      <c r="G474" s="224"/>
    </row>
    <row r="475" spans="7:7" x14ac:dyDescent="0.25">
      <c r="G475" s="224"/>
    </row>
    <row r="476" spans="7:7" x14ac:dyDescent="0.25">
      <c r="G476" s="224"/>
    </row>
    <row r="477" spans="7:7" x14ac:dyDescent="0.25">
      <c r="G477" s="224"/>
    </row>
    <row r="478" spans="7:7" x14ac:dyDescent="0.25">
      <c r="G478" s="224"/>
    </row>
    <row r="479" spans="7:7" x14ac:dyDescent="0.25">
      <c r="G479" s="224"/>
    </row>
    <row r="480" spans="7:7" x14ac:dyDescent="0.25">
      <c r="G480" s="224"/>
    </row>
    <row r="481" spans="7:7" x14ac:dyDescent="0.25">
      <c r="G481" s="224"/>
    </row>
    <row r="482" spans="7:7" x14ac:dyDescent="0.25">
      <c r="G482" s="224"/>
    </row>
    <row r="483" spans="7:7" x14ac:dyDescent="0.25">
      <c r="G483" s="224"/>
    </row>
    <row r="484" spans="7:7" x14ac:dyDescent="0.25">
      <c r="G484" s="224"/>
    </row>
    <row r="485" spans="7:7" x14ac:dyDescent="0.25">
      <c r="G485" s="224"/>
    </row>
    <row r="486" spans="7:7" x14ac:dyDescent="0.25">
      <c r="G486" s="224"/>
    </row>
    <row r="487" spans="7:7" x14ac:dyDescent="0.25">
      <c r="G487" s="224"/>
    </row>
    <row r="488" spans="7:7" x14ac:dyDescent="0.25">
      <c r="G488" s="224"/>
    </row>
    <row r="489" spans="7:7" x14ac:dyDescent="0.25">
      <c r="G489" s="224"/>
    </row>
    <row r="490" spans="7:7" x14ac:dyDescent="0.25">
      <c r="G490" s="224"/>
    </row>
    <row r="491" spans="7:7" x14ac:dyDescent="0.25">
      <c r="G491" s="224"/>
    </row>
    <row r="492" spans="7:7" x14ac:dyDescent="0.25">
      <c r="G492" s="224"/>
    </row>
    <row r="493" spans="7:7" x14ac:dyDescent="0.25">
      <c r="G493" s="224"/>
    </row>
    <row r="494" spans="7:7" x14ac:dyDescent="0.25">
      <c r="G494" s="224"/>
    </row>
    <row r="495" spans="7:7" x14ac:dyDescent="0.25">
      <c r="G495" s="224"/>
    </row>
    <row r="496" spans="7:7" x14ac:dyDescent="0.25">
      <c r="G496" s="224"/>
    </row>
    <row r="497" spans="7:7" x14ac:dyDescent="0.25">
      <c r="G497" s="224"/>
    </row>
    <row r="498" spans="7:7" x14ac:dyDescent="0.25">
      <c r="G498" s="224"/>
    </row>
    <row r="499" spans="7:7" x14ac:dyDescent="0.25">
      <c r="G499" s="224"/>
    </row>
    <row r="500" spans="7:7" x14ac:dyDescent="0.25">
      <c r="G500" s="224"/>
    </row>
    <row r="501" spans="7:7" x14ac:dyDescent="0.25">
      <c r="G501" s="224"/>
    </row>
    <row r="502" spans="7:7" x14ac:dyDescent="0.25">
      <c r="G502" s="224"/>
    </row>
    <row r="503" spans="7:7" x14ac:dyDescent="0.25">
      <c r="G503" s="224"/>
    </row>
    <row r="504" spans="7:7" x14ac:dyDescent="0.25">
      <c r="G504" s="224"/>
    </row>
    <row r="505" spans="7:7" x14ac:dyDescent="0.25">
      <c r="G505" s="224"/>
    </row>
    <row r="506" spans="7:7" x14ac:dyDescent="0.25">
      <c r="G506" s="224"/>
    </row>
    <row r="507" spans="7:7" x14ac:dyDescent="0.25">
      <c r="G507" s="224"/>
    </row>
    <row r="508" spans="7:7" x14ac:dyDescent="0.25">
      <c r="G508" s="224"/>
    </row>
    <row r="509" spans="7:7" x14ac:dyDescent="0.25">
      <c r="G509" s="224"/>
    </row>
    <row r="510" spans="7:7" x14ac:dyDescent="0.25">
      <c r="G510" s="224"/>
    </row>
    <row r="511" spans="7:7" x14ac:dyDescent="0.25">
      <c r="G511" s="224"/>
    </row>
    <row r="512" spans="7:7" x14ac:dyDescent="0.25">
      <c r="G512" s="224"/>
    </row>
    <row r="513" spans="7:7" x14ac:dyDescent="0.25">
      <c r="G513" s="224"/>
    </row>
    <row r="514" spans="7:7" x14ac:dyDescent="0.25">
      <c r="G514" s="224"/>
    </row>
    <row r="515" spans="7:7" x14ac:dyDescent="0.25">
      <c r="G515" s="224"/>
    </row>
    <row r="516" spans="7:7" x14ac:dyDescent="0.25">
      <c r="G516" s="224"/>
    </row>
    <row r="517" spans="7:7" x14ac:dyDescent="0.25">
      <c r="G517" s="224"/>
    </row>
    <row r="518" spans="7:7" x14ac:dyDescent="0.25">
      <c r="G518" s="224"/>
    </row>
    <row r="519" spans="7:7" x14ac:dyDescent="0.25">
      <c r="G519" s="224"/>
    </row>
    <row r="520" spans="7:7" x14ac:dyDescent="0.25">
      <c r="G520" s="224"/>
    </row>
    <row r="521" spans="7:7" x14ac:dyDescent="0.25">
      <c r="G521" s="224"/>
    </row>
    <row r="522" spans="7:7" x14ac:dyDescent="0.25">
      <c r="G522" s="224"/>
    </row>
    <row r="523" spans="7:7" x14ac:dyDescent="0.25">
      <c r="G523" s="224"/>
    </row>
    <row r="524" spans="7:7" x14ac:dyDescent="0.25">
      <c r="G524" s="224"/>
    </row>
    <row r="525" spans="7:7" x14ac:dyDescent="0.25">
      <c r="G525" s="224"/>
    </row>
    <row r="526" spans="7:7" x14ac:dyDescent="0.25">
      <c r="G526" s="224"/>
    </row>
    <row r="527" spans="7:7" x14ac:dyDescent="0.25">
      <c r="G527" s="224"/>
    </row>
    <row r="528" spans="7:7" x14ac:dyDescent="0.25">
      <c r="G528" s="224"/>
    </row>
    <row r="529" spans="7:7" x14ac:dyDescent="0.25">
      <c r="G529" s="224"/>
    </row>
    <row r="530" spans="7:7" x14ac:dyDescent="0.25">
      <c r="G530" s="224"/>
    </row>
    <row r="531" spans="7:7" x14ac:dyDescent="0.25">
      <c r="G531" s="224"/>
    </row>
    <row r="532" spans="7:7" x14ac:dyDescent="0.25">
      <c r="G532" s="224"/>
    </row>
    <row r="533" spans="7:7" x14ac:dyDescent="0.25">
      <c r="G533" s="224"/>
    </row>
    <row r="534" spans="7:7" x14ac:dyDescent="0.25">
      <c r="G534" s="224"/>
    </row>
    <row r="535" spans="7:7" x14ac:dyDescent="0.25">
      <c r="G535" s="224"/>
    </row>
    <row r="536" spans="7:7" x14ac:dyDescent="0.25">
      <c r="G536" s="224"/>
    </row>
    <row r="537" spans="7:7" x14ac:dyDescent="0.25">
      <c r="G537" s="224"/>
    </row>
    <row r="538" spans="7:7" x14ac:dyDescent="0.25">
      <c r="G538" s="224"/>
    </row>
    <row r="539" spans="7:7" x14ac:dyDescent="0.25">
      <c r="G539" s="224"/>
    </row>
    <row r="540" spans="7:7" x14ac:dyDescent="0.25">
      <c r="G540" s="224"/>
    </row>
    <row r="541" spans="7:7" x14ac:dyDescent="0.25">
      <c r="G541" s="224"/>
    </row>
    <row r="542" spans="7:7" x14ac:dyDescent="0.25">
      <c r="G542" s="224"/>
    </row>
    <row r="543" spans="7:7" x14ac:dyDescent="0.25">
      <c r="G543" s="224"/>
    </row>
    <row r="544" spans="7:7" x14ac:dyDescent="0.25">
      <c r="G544" s="224"/>
    </row>
    <row r="545" spans="7:7" x14ac:dyDescent="0.25">
      <c r="G545" s="224"/>
    </row>
    <row r="546" spans="7:7" x14ac:dyDescent="0.25">
      <c r="G546" s="224"/>
    </row>
    <row r="547" spans="7:7" x14ac:dyDescent="0.25">
      <c r="G547" s="224"/>
    </row>
    <row r="548" spans="7:7" x14ac:dyDescent="0.25">
      <c r="G548" s="224"/>
    </row>
    <row r="549" spans="7:7" x14ac:dyDescent="0.25">
      <c r="G549" s="224"/>
    </row>
    <row r="550" spans="7:7" x14ac:dyDescent="0.25">
      <c r="G550" s="224"/>
    </row>
    <row r="551" spans="7:7" x14ac:dyDescent="0.25">
      <c r="G551" s="224"/>
    </row>
    <row r="552" spans="7:7" x14ac:dyDescent="0.25">
      <c r="G552" s="224"/>
    </row>
    <row r="553" spans="7:7" x14ac:dyDescent="0.25">
      <c r="G553" s="224"/>
    </row>
    <row r="554" spans="7:7" x14ac:dyDescent="0.25">
      <c r="G554" s="224"/>
    </row>
    <row r="555" spans="7:7" x14ac:dyDescent="0.25">
      <c r="G555" s="224"/>
    </row>
    <row r="556" spans="7:7" x14ac:dyDescent="0.25">
      <c r="G556" s="224"/>
    </row>
    <row r="557" spans="7:7" x14ac:dyDescent="0.25">
      <c r="G557" s="224"/>
    </row>
    <row r="558" spans="7:7" x14ac:dyDescent="0.25">
      <c r="G558" s="224"/>
    </row>
    <row r="559" spans="7:7" x14ac:dyDescent="0.25">
      <c r="G559" s="224"/>
    </row>
    <row r="560" spans="7:7" x14ac:dyDescent="0.25">
      <c r="G560" s="224"/>
    </row>
    <row r="561" spans="7:7" x14ac:dyDescent="0.25">
      <c r="G561" s="224"/>
    </row>
    <row r="562" spans="7:7" x14ac:dyDescent="0.25">
      <c r="G562" s="224"/>
    </row>
    <row r="563" spans="7:7" x14ac:dyDescent="0.25">
      <c r="G563" s="224"/>
    </row>
    <row r="564" spans="7:7" x14ac:dyDescent="0.25">
      <c r="G564" s="224"/>
    </row>
    <row r="565" spans="7:7" x14ac:dyDescent="0.25">
      <c r="G565" s="224"/>
    </row>
    <row r="566" spans="7:7" x14ac:dyDescent="0.25">
      <c r="G566" s="224"/>
    </row>
    <row r="567" spans="7:7" x14ac:dyDescent="0.25">
      <c r="G567" s="224"/>
    </row>
    <row r="568" spans="7:7" x14ac:dyDescent="0.25">
      <c r="G568" s="224"/>
    </row>
    <row r="569" spans="7:7" x14ac:dyDescent="0.25">
      <c r="G569" s="224"/>
    </row>
    <row r="570" spans="7:7" x14ac:dyDescent="0.25">
      <c r="G570" s="224"/>
    </row>
    <row r="571" spans="7:7" x14ac:dyDescent="0.25">
      <c r="G571" s="224"/>
    </row>
    <row r="572" spans="7:7" x14ac:dyDescent="0.25">
      <c r="G572" s="224"/>
    </row>
    <row r="573" spans="7:7" x14ac:dyDescent="0.25">
      <c r="G573" s="224"/>
    </row>
    <row r="574" spans="7:7" x14ac:dyDescent="0.25">
      <c r="G574" s="224"/>
    </row>
    <row r="575" spans="7:7" x14ac:dyDescent="0.25">
      <c r="G575" s="224"/>
    </row>
    <row r="576" spans="7:7" x14ac:dyDescent="0.25">
      <c r="G576" s="224"/>
    </row>
    <row r="577" spans="7:7" x14ac:dyDescent="0.25">
      <c r="G577" s="224"/>
    </row>
    <row r="578" spans="7:7" x14ac:dyDescent="0.25">
      <c r="G578" s="224"/>
    </row>
    <row r="579" spans="7:7" x14ac:dyDescent="0.25">
      <c r="G579" s="224"/>
    </row>
    <row r="580" spans="7:7" x14ac:dyDescent="0.25">
      <c r="G580" s="224"/>
    </row>
    <row r="581" spans="7:7" x14ac:dyDescent="0.25">
      <c r="G581" s="224"/>
    </row>
    <row r="582" spans="7:7" x14ac:dyDescent="0.25">
      <c r="G582" s="224"/>
    </row>
    <row r="583" spans="7:7" x14ac:dyDescent="0.25">
      <c r="G583" s="224"/>
    </row>
    <row r="584" spans="7:7" x14ac:dyDescent="0.25">
      <c r="G584" s="224"/>
    </row>
    <row r="585" spans="7:7" x14ac:dyDescent="0.25">
      <c r="G585" s="224"/>
    </row>
    <row r="586" spans="7:7" x14ac:dyDescent="0.25">
      <c r="G586" s="224"/>
    </row>
    <row r="587" spans="7:7" x14ac:dyDescent="0.25">
      <c r="G587" s="224"/>
    </row>
    <row r="588" spans="7:7" x14ac:dyDescent="0.25">
      <c r="G588" s="224"/>
    </row>
    <row r="589" spans="7:7" x14ac:dyDescent="0.25">
      <c r="G589" s="224"/>
    </row>
    <row r="590" spans="7:7" x14ac:dyDescent="0.25">
      <c r="G590" s="224"/>
    </row>
    <row r="591" spans="7:7" x14ac:dyDescent="0.25">
      <c r="G591" s="224"/>
    </row>
    <row r="592" spans="7:7" x14ac:dyDescent="0.25">
      <c r="G592" s="224"/>
    </row>
    <row r="593" spans="7:7" x14ac:dyDescent="0.25">
      <c r="G593" s="224"/>
    </row>
    <row r="594" spans="7:7" x14ac:dyDescent="0.25">
      <c r="G594" s="224"/>
    </row>
    <row r="595" spans="7:7" x14ac:dyDescent="0.25">
      <c r="G595" s="224"/>
    </row>
    <row r="596" spans="7:7" x14ac:dyDescent="0.25">
      <c r="G596" s="224"/>
    </row>
    <row r="597" spans="7:7" x14ac:dyDescent="0.25">
      <c r="G597" s="224"/>
    </row>
    <row r="598" spans="7:7" x14ac:dyDescent="0.25">
      <c r="G598" s="224"/>
    </row>
    <row r="599" spans="7:7" x14ac:dyDescent="0.25">
      <c r="G599" s="224"/>
    </row>
    <row r="600" spans="7:7" x14ac:dyDescent="0.25">
      <c r="G600" s="224"/>
    </row>
    <row r="601" spans="7:7" x14ac:dyDescent="0.25">
      <c r="G601" s="224"/>
    </row>
    <row r="602" spans="7:7" x14ac:dyDescent="0.25">
      <c r="G602" s="224"/>
    </row>
    <row r="603" spans="7:7" x14ac:dyDescent="0.25">
      <c r="G603" s="224"/>
    </row>
    <row r="604" spans="7:7" x14ac:dyDescent="0.25">
      <c r="G604" s="224"/>
    </row>
    <row r="605" spans="7:7" x14ac:dyDescent="0.25">
      <c r="G605" s="224"/>
    </row>
    <row r="606" spans="7:7" x14ac:dyDescent="0.25">
      <c r="G606" s="224"/>
    </row>
    <row r="607" spans="7:7" x14ac:dyDescent="0.25">
      <c r="G607" s="224"/>
    </row>
    <row r="608" spans="7:7" x14ac:dyDescent="0.25">
      <c r="G608" s="224"/>
    </row>
    <row r="609" spans="7:7" x14ac:dyDescent="0.25">
      <c r="G609" s="224"/>
    </row>
    <row r="610" spans="7:7" x14ac:dyDescent="0.25">
      <c r="G610" s="224"/>
    </row>
    <row r="611" spans="7:7" x14ac:dyDescent="0.25">
      <c r="G611" s="224"/>
    </row>
    <row r="612" spans="7:7" x14ac:dyDescent="0.25">
      <c r="G612" s="224"/>
    </row>
    <row r="613" spans="7:7" x14ac:dyDescent="0.25">
      <c r="G613" s="224"/>
    </row>
    <row r="614" spans="7:7" x14ac:dyDescent="0.25">
      <c r="G614" s="224"/>
    </row>
    <row r="615" spans="7:7" x14ac:dyDescent="0.25">
      <c r="G615" s="224"/>
    </row>
    <row r="616" spans="7:7" x14ac:dyDescent="0.25">
      <c r="G616" s="224"/>
    </row>
    <row r="617" spans="7:7" x14ac:dyDescent="0.25">
      <c r="G617" s="224"/>
    </row>
    <row r="618" spans="7:7" x14ac:dyDescent="0.25">
      <c r="G618" s="224"/>
    </row>
    <row r="619" spans="7:7" x14ac:dyDescent="0.25">
      <c r="G619" s="224"/>
    </row>
    <row r="620" spans="7:7" x14ac:dyDescent="0.25">
      <c r="G620" s="224"/>
    </row>
    <row r="621" spans="7:7" x14ac:dyDescent="0.25">
      <c r="G621" s="224"/>
    </row>
    <row r="622" spans="7:7" x14ac:dyDescent="0.25">
      <c r="G622" s="224"/>
    </row>
    <row r="623" spans="7:7" x14ac:dyDescent="0.25">
      <c r="G623" s="224"/>
    </row>
    <row r="624" spans="7:7" x14ac:dyDescent="0.25">
      <c r="G624" s="224"/>
    </row>
    <row r="625" spans="7:7" x14ac:dyDescent="0.25">
      <c r="G625" s="224"/>
    </row>
    <row r="626" spans="7:7" x14ac:dyDescent="0.25">
      <c r="G626" s="224"/>
    </row>
    <row r="627" spans="7:7" x14ac:dyDescent="0.25">
      <c r="G627" s="224"/>
    </row>
    <row r="628" spans="7:7" x14ac:dyDescent="0.25">
      <c r="G628" s="224"/>
    </row>
    <row r="629" spans="7:7" x14ac:dyDescent="0.25">
      <c r="G629" s="224"/>
    </row>
    <row r="630" spans="7:7" x14ac:dyDescent="0.25">
      <c r="G630" s="224"/>
    </row>
    <row r="631" spans="7:7" x14ac:dyDescent="0.25">
      <c r="G631" s="224"/>
    </row>
    <row r="632" spans="7:7" x14ac:dyDescent="0.25">
      <c r="G632" s="224"/>
    </row>
    <row r="633" spans="7:7" x14ac:dyDescent="0.25">
      <c r="G633" s="224"/>
    </row>
    <row r="634" spans="7:7" x14ac:dyDescent="0.25">
      <c r="G634" s="224"/>
    </row>
    <row r="635" spans="7:7" x14ac:dyDescent="0.25">
      <c r="G635" s="224"/>
    </row>
    <row r="636" spans="7:7" x14ac:dyDescent="0.25">
      <c r="G636" s="224"/>
    </row>
    <row r="637" spans="7:7" x14ac:dyDescent="0.25">
      <c r="G637" s="224"/>
    </row>
    <row r="638" spans="7:7" x14ac:dyDescent="0.25">
      <c r="G638" s="224"/>
    </row>
    <row r="639" spans="7:7" x14ac:dyDescent="0.25">
      <c r="G639" s="224"/>
    </row>
    <row r="640" spans="7:7" x14ac:dyDescent="0.25">
      <c r="G640" s="224"/>
    </row>
    <row r="641" spans="7:7" x14ac:dyDescent="0.25">
      <c r="G641" s="224"/>
    </row>
    <row r="642" spans="7:7" x14ac:dyDescent="0.25">
      <c r="G642" s="224"/>
    </row>
    <row r="643" spans="7:7" x14ac:dyDescent="0.25">
      <c r="G643" s="224"/>
    </row>
    <row r="644" spans="7:7" x14ac:dyDescent="0.25">
      <c r="G644" s="224"/>
    </row>
    <row r="645" spans="7:7" x14ac:dyDescent="0.25">
      <c r="G645" s="224"/>
    </row>
    <row r="646" spans="7:7" x14ac:dyDescent="0.25">
      <c r="G646" s="224"/>
    </row>
    <row r="647" spans="7:7" x14ac:dyDescent="0.25">
      <c r="G647" s="224"/>
    </row>
    <row r="648" spans="7:7" x14ac:dyDescent="0.25">
      <c r="G648" s="224"/>
    </row>
    <row r="649" spans="7:7" x14ac:dyDescent="0.25">
      <c r="G649" s="224"/>
    </row>
    <row r="650" spans="7:7" x14ac:dyDescent="0.25">
      <c r="G650" s="224"/>
    </row>
    <row r="651" spans="7:7" x14ac:dyDescent="0.25">
      <c r="G651" s="224"/>
    </row>
    <row r="652" spans="7:7" x14ac:dyDescent="0.25">
      <c r="G652" s="224"/>
    </row>
    <row r="653" spans="7:7" x14ac:dyDescent="0.25">
      <c r="G653" s="224"/>
    </row>
    <row r="654" spans="7:7" x14ac:dyDescent="0.25">
      <c r="G654" s="224"/>
    </row>
    <row r="655" spans="7:7" x14ac:dyDescent="0.25">
      <c r="G655" s="224"/>
    </row>
    <row r="656" spans="7:7" x14ac:dyDescent="0.25">
      <c r="G656" s="224"/>
    </row>
    <row r="657" spans="7:7" x14ac:dyDescent="0.25">
      <c r="G657" s="224"/>
    </row>
    <row r="658" spans="7:7" x14ac:dyDescent="0.25">
      <c r="G658" s="224"/>
    </row>
    <row r="659" spans="7:7" x14ac:dyDescent="0.25">
      <c r="G659" s="224"/>
    </row>
    <row r="660" spans="7:7" x14ac:dyDescent="0.25">
      <c r="G660" s="224"/>
    </row>
    <row r="661" spans="7:7" x14ac:dyDescent="0.25">
      <c r="G661" s="224"/>
    </row>
    <row r="662" spans="7:7" x14ac:dyDescent="0.25">
      <c r="G662" s="224"/>
    </row>
    <row r="663" spans="7:7" x14ac:dyDescent="0.25">
      <c r="G663" s="224"/>
    </row>
    <row r="664" spans="7:7" x14ac:dyDescent="0.25">
      <c r="G664" s="224"/>
    </row>
    <row r="665" spans="7:7" x14ac:dyDescent="0.25">
      <c r="G665" s="224"/>
    </row>
    <row r="666" spans="7:7" x14ac:dyDescent="0.25">
      <c r="G666" s="224"/>
    </row>
    <row r="667" spans="7:7" x14ac:dyDescent="0.25">
      <c r="G667" s="224"/>
    </row>
    <row r="668" spans="7:7" x14ac:dyDescent="0.25">
      <c r="G668" s="224"/>
    </row>
    <row r="669" spans="7:7" x14ac:dyDescent="0.25">
      <c r="G669" s="224"/>
    </row>
    <row r="670" spans="7:7" x14ac:dyDescent="0.25">
      <c r="G670" s="224"/>
    </row>
    <row r="671" spans="7:7" x14ac:dyDescent="0.25">
      <c r="G671" s="224"/>
    </row>
    <row r="672" spans="7:7" x14ac:dyDescent="0.25">
      <c r="G672" s="224"/>
    </row>
    <row r="673" spans="7:7" x14ac:dyDescent="0.25">
      <c r="G673" s="224"/>
    </row>
    <row r="674" spans="7:7" x14ac:dyDescent="0.25">
      <c r="G674" s="224"/>
    </row>
    <row r="675" spans="7:7" x14ac:dyDescent="0.25">
      <c r="G675" s="224"/>
    </row>
    <row r="676" spans="7:7" x14ac:dyDescent="0.25">
      <c r="G676" s="224"/>
    </row>
    <row r="677" spans="7:7" x14ac:dyDescent="0.25">
      <c r="G677" s="224"/>
    </row>
    <row r="678" spans="7:7" x14ac:dyDescent="0.25">
      <c r="G678" s="224"/>
    </row>
    <row r="679" spans="7:7" x14ac:dyDescent="0.25">
      <c r="G679" s="224"/>
    </row>
    <row r="680" spans="7:7" x14ac:dyDescent="0.25">
      <c r="G680" s="224"/>
    </row>
    <row r="681" spans="7:7" x14ac:dyDescent="0.25">
      <c r="G681" s="224"/>
    </row>
    <row r="682" spans="7:7" x14ac:dyDescent="0.25">
      <c r="G682" s="224"/>
    </row>
    <row r="683" spans="7:7" x14ac:dyDescent="0.25">
      <c r="G683" s="224"/>
    </row>
    <row r="684" spans="7:7" x14ac:dyDescent="0.25">
      <c r="G684" s="224"/>
    </row>
    <row r="685" spans="7:7" x14ac:dyDescent="0.25">
      <c r="G685" s="224"/>
    </row>
    <row r="686" spans="7:7" x14ac:dyDescent="0.25">
      <c r="G686" s="224"/>
    </row>
    <row r="687" spans="7:7" x14ac:dyDescent="0.25">
      <c r="G687" s="224"/>
    </row>
    <row r="688" spans="7:7" x14ac:dyDescent="0.25">
      <c r="G688" s="224"/>
    </row>
    <row r="689" spans="7:7" x14ac:dyDescent="0.25">
      <c r="G689" s="224"/>
    </row>
    <row r="690" spans="7:7" x14ac:dyDescent="0.25">
      <c r="G690" s="224"/>
    </row>
    <row r="691" spans="7:7" x14ac:dyDescent="0.25">
      <c r="G691" s="224"/>
    </row>
    <row r="692" spans="7:7" x14ac:dyDescent="0.25">
      <c r="G692" s="224"/>
    </row>
    <row r="693" spans="7:7" x14ac:dyDescent="0.25">
      <c r="G693" s="224"/>
    </row>
    <row r="694" spans="7:7" x14ac:dyDescent="0.25">
      <c r="G694" s="224"/>
    </row>
    <row r="695" spans="7:7" x14ac:dyDescent="0.25">
      <c r="G695" s="224"/>
    </row>
    <row r="696" spans="7:7" x14ac:dyDescent="0.25">
      <c r="G696" s="224"/>
    </row>
    <row r="697" spans="7:7" x14ac:dyDescent="0.25">
      <c r="G697" s="224"/>
    </row>
    <row r="698" spans="7:7" x14ac:dyDescent="0.25">
      <c r="G698" s="224"/>
    </row>
    <row r="699" spans="7:7" x14ac:dyDescent="0.25">
      <c r="G699" s="224"/>
    </row>
    <row r="700" spans="7:7" x14ac:dyDescent="0.25">
      <c r="G700" s="224"/>
    </row>
    <row r="701" spans="7:7" x14ac:dyDescent="0.25">
      <c r="G701" s="224"/>
    </row>
    <row r="702" spans="7:7" x14ac:dyDescent="0.25">
      <c r="G702" s="224"/>
    </row>
    <row r="703" spans="7:7" x14ac:dyDescent="0.25">
      <c r="G703" s="224"/>
    </row>
    <row r="704" spans="7:7" x14ac:dyDescent="0.25">
      <c r="G704" s="224"/>
    </row>
    <row r="705" spans="7:7" x14ac:dyDescent="0.25">
      <c r="G705" s="224"/>
    </row>
    <row r="706" spans="7:7" x14ac:dyDescent="0.25">
      <c r="G706" s="224"/>
    </row>
    <row r="707" spans="7:7" x14ac:dyDescent="0.25">
      <c r="G707" s="224"/>
    </row>
    <row r="708" spans="7:7" x14ac:dyDescent="0.25">
      <c r="G708" s="224"/>
    </row>
    <row r="709" spans="7:7" x14ac:dyDescent="0.25">
      <c r="G709" s="224"/>
    </row>
    <row r="710" spans="7:7" x14ac:dyDescent="0.25">
      <c r="G710" s="224"/>
    </row>
    <row r="711" spans="7:7" x14ac:dyDescent="0.25">
      <c r="G711" s="224"/>
    </row>
    <row r="712" spans="7:7" x14ac:dyDescent="0.25">
      <c r="G712" s="224"/>
    </row>
    <row r="713" spans="7:7" x14ac:dyDescent="0.25">
      <c r="G713" s="224"/>
    </row>
    <row r="714" spans="7:7" x14ac:dyDescent="0.25">
      <c r="G714" s="224"/>
    </row>
    <row r="715" spans="7:7" x14ac:dyDescent="0.25">
      <c r="G715" s="224"/>
    </row>
    <row r="716" spans="7:7" x14ac:dyDescent="0.25">
      <c r="G716" s="224"/>
    </row>
    <row r="717" spans="7:7" x14ac:dyDescent="0.25">
      <c r="G717" s="224"/>
    </row>
    <row r="718" spans="7:7" x14ac:dyDescent="0.25">
      <c r="G718" s="224"/>
    </row>
    <row r="719" spans="7:7" x14ac:dyDescent="0.25">
      <c r="G719" s="224"/>
    </row>
    <row r="720" spans="7:7" x14ac:dyDescent="0.25">
      <c r="G720" s="224"/>
    </row>
    <row r="721" spans="7:7" x14ac:dyDescent="0.25">
      <c r="G721" s="224"/>
    </row>
    <row r="722" spans="7:7" x14ac:dyDescent="0.25">
      <c r="G722" s="224"/>
    </row>
    <row r="723" spans="7:7" x14ac:dyDescent="0.25">
      <c r="G723" s="224"/>
    </row>
    <row r="724" spans="7:7" x14ac:dyDescent="0.25">
      <c r="G724" s="224"/>
    </row>
    <row r="725" spans="7:7" x14ac:dyDescent="0.25">
      <c r="G725" s="224"/>
    </row>
    <row r="726" spans="7:7" x14ac:dyDescent="0.25">
      <c r="G726" s="224"/>
    </row>
    <row r="727" spans="7:7" x14ac:dyDescent="0.25">
      <c r="G727" s="224"/>
    </row>
    <row r="728" spans="7:7" x14ac:dyDescent="0.25">
      <c r="G728" s="224"/>
    </row>
    <row r="729" spans="7:7" x14ac:dyDescent="0.25">
      <c r="G729" s="224"/>
    </row>
    <row r="730" spans="7:7" x14ac:dyDescent="0.25">
      <c r="G730" s="224"/>
    </row>
    <row r="731" spans="7:7" x14ac:dyDescent="0.25">
      <c r="G731" s="224"/>
    </row>
    <row r="732" spans="7:7" x14ac:dyDescent="0.25">
      <c r="G732" s="224"/>
    </row>
    <row r="733" spans="7:7" x14ac:dyDescent="0.25">
      <c r="G733" s="224"/>
    </row>
    <row r="734" spans="7:7" x14ac:dyDescent="0.25">
      <c r="G734" s="224"/>
    </row>
    <row r="735" spans="7:7" x14ac:dyDescent="0.25">
      <c r="G735" s="224"/>
    </row>
    <row r="736" spans="7:7" x14ac:dyDescent="0.25">
      <c r="G736" s="224"/>
    </row>
    <row r="737" spans="7:7" x14ac:dyDescent="0.25">
      <c r="G737" s="224"/>
    </row>
    <row r="738" spans="7:7" x14ac:dyDescent="0.25">
      <c r="G738" s="224"/>
    </row>
    <row r="739" spans="7:7" x14ac:dyDescent="0.25">
      <c r="G739" s="224"/>
    </row>
    <row r="740" spans="7:7" x14ac:dyDescent="0.25">
      <c r="G740" s="224"/>
    </row>
    <row r="741" spans="7:7" x14ac:dyDescent="0.25">
      <c r="G741" s="224"/>
    </row>
    <row r="742" spans="7:7" x14ac:dyDescent="0.25">
      <c r="G742" s="224"/>
    </row>
    <row r="743" spans="7:7" x14ac:dyDescent="0.25">
      <c r="G743" s="224"/>
    </row>
    <row r="744" spans="7:7" x14ac:dyDescent="0.25">
      <c r="G744" s="224"/>
    </row>
    <row r="745" spans="7:7" x14ac:dyDescent="0.25">
      <c r="G745" s="224"/>
    </row>
    <row r="746" spans="7:7" x14ac:dyDescent="0.25">
      <c r="G746" s="224"/>
    </row>
    <row r="747" spans="7:7" x14ac:dyDescent="0.25">
      <c r="G747" s="224"/>
    </row>
    <row r="748" spans="7:7" x14ac:dyDescent="0.25">
      <c r="G748" s="224"/>
    </row>
    <row r="749" spans="7:7" x14ac:dyDescent="0.25">
      <c r="G749" s="224"/>
    </row>
    <row r="750" spans="7:7" x14ac:dyDescent="0.25">
      <c r="G750" s="224"/>
    </row>
    <row r="751" spans="7:7" x14ac:dyDescent="0.25">
      <c r="G751" s="224"/>
    </row>
    <row r="752" spans="7:7" x14ac:dyDescent="0.25">
      <c r="G752" s="224"/>
    </row>
    <row r="753" spans="7:7" x14ac:dyDescent="0.25">
      <c r="G753" s="224"/>
    </row>
    <row r="754" spans="7:7" x14ac:dyDescent="0.25">
      <c r="G754" s="224"/>
    </row>
    <row r="755" spans="7:7" x14ac:dyDescent="0.25">
      <c r="G755" s="224"/>
    </row>
    <row r="756" spans="7:7" x14ac:dyDescent="0.25">
      <c r="G756" s="224"/>
    </row>
    <row r="757" spans="7:7" x14ac:dyDescent="0.25">
      <c r="G757" s="224"/>
    </row>
    <row r="758" spans="7:7" x14ac:dyDescent="0.25">
      <c r="G758" s="224"/>
    </row>
    <row r="759" spans="7:7" x14ac:dyDescent="0.25">
      <c r="G759" s="224"/>
    </row>
    <row r="760" spans="7:7" x14ac:dyDescent="0.25">
      <c r="G760" s="224"/>
    </row>
    <row r="761" spans="7:7" x14ac:dyDescent="0.25">
      <c r="G761" s="224"/>
    </row>
    <row r="762" spans="7:7" x14ac:dyDescent="0.25">
      <c r="G762" s="224"/>
    </row>
    <row r="763" spans="7:7" x14ac:dyDescent="0.25">
      <c r="G763" s="224"/>
    </row>
    <row r="764" spans="7:7" x14ac:dyDescent="0.25">
      <c r="G764" s="224"/>
    </row>
    <row r="765" spans="7:7" x14ac:dyDescent="0.25">
      <c r="G765" s="224"/>
    </row>
    <row r="766" spans="7:7" x14ac:dyDescent="0.25">
      <c r="G766" s="224"/>
    </row>
    <row r="767" spans="7:7" x14ac:dyDescent="0.25">
      <c r="G767" s="224"/>
    </row>
    <row r="768" spans="7:7" x14ac:dyDescent="0.25">
      <c r="G768" s="224"/>
    </row>
    <row r="769" spans="7:7" x14ac:dyDescent="0.25">
      <c r="G769" s="224"/>
    </row>
    <row r="770" spans="7:7" x14ac:dyDescent="0.25">
      <c r="G770" s="224"/>
    </row>
    <row r="771" spans="7:7" x14ac:dyDescent="0.25">
      <c r="G771" s="224"/>
    </row>
    <row r="772" spans="7:7" x14ac:dyDescent="0.25">
      <c r="G772" s="224"/>
    </row>
    <row r="773" spans="7:7" x14ac:dyDescent="0.25">
      <c r="G773" s="224"/>
    </row>
    <row r="774" spans="7:7" x14ac:dyDescent="0.25">
      <c r="G774" s="224"/>
    </row>
    <row r="775" spans="7:7" x14ac:dyDescent="0.25">
      <c r="G775" s="224"/>
    </row>
    <row r="776" spans="7:7" x14ac:dyDescent="0.25">
      <c r="G776" s="224"/>
    </row>
    <row r="777" spans="7:7" x14ac:dyDescent="0.25">
      <c r="G777" s="224"/>
    </row>
    <row r="778" spans="7:7" x14ac:dyDescent="0.25">
      <c r="G778" s="224"/>
    </row>
    <row r="779" spans="7:7" x14ac:dyDescent="0.25">
      <c r="G779" s="224"/>
    </row>
    <row r="780" spans="7:7" x14ac:dyDescent="0.25">
      <c r="G780" s="224"/>
    </row>
    <row r="781" spans="7:7" x14ac:dyDescent="0.25">
      <c r="G781" s="224"/>
    </row>
    <row r="782" spans="7:7" x14ac:dyDescent="0.25">
      <c r="G782" s="224"/>
    </row>
    <row r="783" spans="7:7" x14ac:dyDescent="0.25">
      <c r="G783" s="224"/>
    </row>
    <row r="784" spans="7:7" x14ac:dyDescent="0.25">
      <c r="G784" s="224"/>
    </row>
    <row r="785" spans="7:7" x14ac:dyDescent="0.25">
      <c r="G785" s="224"/>
    </row>
    <row r="786" spans="7:7" x14ac:dyDescent="0.25">
      <c r="G786" s="224"/>
    </row>
    <row r="787" spans="7:7" x14ac:dyDescent="0.25">
      <c r="G787" s="224"/>
    </row>
    <row r="788" spans="7:7" x14ac:dyDescent="0.25">
      <c r="G788" s="224"/>
    </row>
    <row r="789" spans="7:7" x14ac:dyDescent="0.25">
      <c r="G789" s="224"/>
    </row>
    <row r="790" spans="7:7" x14ac:dyDescent="0.25">
      <c r="G790" s="224"/>
    </row>
    <row r="791" spans="7:7" x14ac:dyDescent="0.25">
      <c r="G791" s="224"/>
    </row>
    <row r="792" spans="7:7" x14ac:dyDescent="0.25">
      <c r="G792" s="224"/>
    </row>
    <row r="793" spans="7:7" x14ac:dyDescent="0.25">
      <c r="G793" s="224"/>
    </row>
    <row r="794" spans="7:7" x14ac:dyDescent="0.25">
      <c r="G794" s="224"/>
    </row>
    <row r="795" spans="7:7" x14ac:dyDescent="0.25">
      <c r="G795" s="224"/>
    </row>
    <row r="796" spans="7:7" x14ac:dyDescent="0.25">
      <c r="G796" s="224"/>
    </row>
    <row r="797" spans="7:7" x14ac:dyDescent="0.25">
      <c r="G797" s="224"/>
    </row>
    <row r="798" spans="7:7" x14ac:dyDescent="0.25">
      <c r="G798" s="224"/>
    </row>
    <row r="799" spans="7:7" x14ac:dyDescent="0.25">
      <c r="G799" s="224"/>
    </row>
    <row r="800" spans="7:7" x14ac:dyDescent="0.25">
      <c r="G800" s="224"/>
    </row>
    <row r="801" spans="7:7" x14ac:dyDescent="0.25">
      <c r="G801" s="224"/>
    </row>
    <row r="802" spans="7:7" x14ac:dyDescent="0.25">
      <c r="G802" s="224"/>
    </row>
    <row r="803" spans="7:7" x14ac:dyDescent="0.25">
      <c r="G803" s="224"/>
    </row>
    <row r="804" spans="7:7" x14ac:dyDescent="0.25">
      <c r="G804" s="224"/>
    </row>
    <row r="805" spans="7:7" x14ac:dyDescent="0.25">
      <c r="G805" s="224"/>
    </row>
    <row r="806" spans="7:7" x14ac:dyDescent="0.25">
      <c r="G806" s="224"/>
    </row>
    <row r="807" spans="7:7" x14ac:dyDescent="0.25">
      <c r="G807" s="224"/>
    </row>
    <row r="808" spans="7:7" x14ac:dyDescent="0.25">
      <c r="G808" s="224"/>
    </row>
    <row r="809" spans="7:7" x14ac:dyDescent="0.25">
      <c r="G809" s="224"/>
    </row>
    <row r="810" spans="7:7" x14ac:dyDescent="0.25">
      <c r="G810" s="224"/>
    </row>
    <row r="811" spans="7:7" x14ac:dyDescent="0.25">
      <c r="G811" s="224"/>
    </row>
    <row r="812" spans="7:7" x14ac:dyDescent="0.25">
      <c r="G812" s="224"/>
    </row>
    <row r="813" spans="7:7" x14ac:dyDescent="0.25">
      <c r="G813" s="224"/>
    </row>
    <row r="814" spans="7:7" x14ac:dyDescent="0.25">
      <c r="G814" s="224"/>
    </row>
    <row r="815" spans="7:7" x14ac:dyDescent="0.25">
      <c r="G815" s="224"/>
    </row>
    <row r="816" spans="7:7" x14ac:dyDescent="0.25">
      <c r="G816" s="224"/>
    </row>
    <row r="817" spans="7:7" x14ac:dyDescent="0.25">
      <c r="G817" s="224"/>
    </row>
    <row r="818" spans="7:7" x14ac:dyDescent="0.25">
      <c r="G818" s="224"/>
    </row>
    <row r="819" spans="7:7" x14ac:dyDescent="0.25">
      <c r="G819" s="224"/>
    </row>
    <row r="820" spans="7:7" x14ac:dyDescent="0.25">
      <c r="G820" s="224"/>
    </row>
    <row r="821" spans="7:7" x14ac:dyDescent="0.25">
      <c r="G821" s="224"/>
    </row>
    <row r="822" spans="7:7" x14ac:dyDescent="0.25">
      <c r="G822" s="224"/>
    </row>
    <row r="823" spans="7:7" x14ac:dyDescent="0.25">
      <c r="G823" s="224"/>
    </row>
    <row r="824" spans="7:7" x14ac:dyDescent="0.25">
      <c r="G824" s="224"/>
    </row>
    <row r="825" spans="7:7" x14ac:dyDescent="0.25">
      <c r="G825" s="224"/>
    </row>
    <row r="826" spans="7:7" x14ac:dyDescent="0.25">
      <c r="G826" s="224"/>
    </row>
    <row r="827" spans="7:7" x14ac:dyDescent="0.25">
      <c r="G827" s="224"/>
    </row>
    <row r="828" spans="7:7" x14ac:dyDescent="0.25">
      <c r="G828" s="224"/>
    </row>
    <row r="829" spans="7:7" x14ac:dyDescent="0.25">
      <c r="G829" s="224"/>
    </row>
    <row r="830" spans="7:7" x14ac:dyDescent="0.25">
      <c r="G830" s="224"/>
    </row>
    <row r="831" spans="7:7" x14ac:dyDescent="0.25">
      <c r="G831" s="224"/>
    </row>
    <row r="832" spans="7:7" x14ac:dyDescent="0.25">
      <c r="G832" s="224"/>
    </row>
    <row r="833" spans="7:7" x14ac:dyDescent="0.25">
      <c r="G833" s="224"/>
    </row>
    <row r="834" spans="7:7" x14ac:dyDescent="0.25">
      <c r="G834" s="224"/>
    </row>
    <row r="835" spans="7:7" x14ac:dyDescent="0.25">
      <c r="G835" s="224"/>
    </row>
    <row r="836" spans="7:7" x14ac:dyDescent="0.25">
      <c r="G836" s="224"/>
    </row>
    <row r="837" spans="7:7" x14ac:dyDescent="0.25">
      <c r="G837" s="224"/>
    </row>
    <row r="838" spans="7:7" x14ac:dyDescent="0.25">
      <c r="G838" s="224"/>
    </row>
    <row r="839" spans="7:7" x14ac:dyDescent="0.25">
      <c r="G839" s="224"/>
    </row>
    <row r="840" spans="7:7" x14ac:dyDescent="0.25">
      <c r="G840" s="224"/>
    </row>
    <row r="841" spans="7:7" x14ac:dyDescent="0.25">
      <c r="G841" s="224"/>
    </row>
    <row r="842" spans="7:7" x14ac:dyDescent="0.25">
      <c r="G842" s="224"/>
    </row>
    <row r="843" spans="7:7" x14ac:dyDescent="0.25">
      <c r="G843" s="224"/>
    </row>
    <row r="844" spans="7:7" x14ac:dyDescent="0.25">
      <c r="G844" s="224"/>
    </row>
    <row r="845" spans="7:7" x14ac:dyDescent="0.25">
      <c r="G845" s="224"/>
    </row>
    <row r="846" spans="7:7" x14ac:dyDescent="0.25">
      <c r="G846" s="224"/>
    </row>
    <row r="847" spans="7:7" x14ac:dyDescent="0.25">
      <c r="G847" s="224"/>
    </row>
    <row r="848" spans="7:7" x14ac:dyDescent="0.25">
      <c r="G848" s="224"/>
    </row>
    <row r="849" spans="7:7" x14ac:dyDescent="0.25">
      <c r="G849" s="224"/>
    </row>
    <row r="850" spans="7:7" x14ac:dyDescent="0.25">
      <c r="G850" s="224"/>
    </row>
    <row r="851" spans="7:7" x14ac:dyDescent="0.25">
      <c r="G851" s="224"/>
    </row>
    <row r="852" spans="7:7" x14ac:dyDescent="0.25">
      <c r="G852" s="224"/>
    </row>
    <row r="853" spans="7:7" x14ac:dyDescent="0.25">
      <c r="G853" s="224"/>
    </row>
    <row r="854" spans="7:7" x14ac:dyDescent="0.25">
      <c r="G854" s="224"/>
    </row>
    <row r="855" spans="7:7" x14ac:dyDescent="0.25">
      <c r="G855" s="224"/>
    </row>
    <row r="856" spans="7:7" x14ac:dyDescent="0.25">
      <c r="G856" s="224"/>
    </row>
    <row r="857" spans="7:7" x14ac:dyDescent="0.25">
      <c r="G857" s="224"/>
    </row>
    <row r="858" spans="7:7" x14ac:dyDescent="0.25">
      <c r="G858" s="224"/>
    </row>
    <row r="859" spans="7:7" x14ac:dyDescent="0.25">
      <c r="G859" s="224"/>
    </row>
    <row r="860" spans="7:7" x14ac:dyDescent="0.25">
      <c r="G860" s="224"/>
    </row>
    <row r="861" spans="7:7" x14ac:dyDescent="0.25">
      <c r="G861" s="224"/>
    </row>
    <row r="862" spans="7:7" x14ac:dyDescent="0.25">
      <c r="G862" s="224"/>
    </row>
    <row r="863" spans="7:7" x14ac:dyDescent="0.25">
      <c r="G863" s="224"/>
    </row>
    <row r="864" spans="7:7" x14ac:dyDescent="0.25">
      <c r="G864" s="224"/>
    </row>
    <row r="865" spans="7:7" x14ac:dyDescent="0.25">
      <c r="G865" s="224"/>
    </row>
    <row r="866" spans="7:7" x14ac:dyDescent="0.25">
      <c r="G866" s="224"/>
    </row>
    <row r="867" spans="7:7" x14ac:dyDescent="0.25">
      <c r="G867" s="224"/>
    </row>
    <row r="868" spans="7:7" x14ac:dyDescent="0.25">
      <c r="G868" s="224"/>
    </row>
    <row r="869" spans="7:7" x14ac:dyDescent="0.25">
      <c r="G869" s="224"/>
    </row>
    <row r="870" spans="7:7" x14ac:dyDescent="0.25">
      <c r="G870" s="224"/>
    </row>
    <row r="871" spans="7:7" x14ac:dyDescent="0.25">
      <c r="G871" s="224"/>
    </row>
    <row r="872" spans="7:7" x14ac:dyDescent="0.25">
      <c r="G872" s="224"/>
    </row>
    <row r="873" spans="7:7" x14ac:dyDescent="0.25">
      <c r="G873" s="224"/>
    </row>
    <row r="874" spans="7:7" x14ac:dyDescent="0.25">
      <c r="G874" s="224"/>
    </row>
    <row r="875" spans="7:7" x14ac:dyDescent="0.25">
      <c r="G875" s="224"/>
    </row>
    <row r="876" spans="7:7" x14ac:dyDescent="0.25">
      <c r="G876" s="224"/>
    </row>
    <row r="877" spans="7:7" x14ac:dyDescent="0.25">
      <c r="G877" s="224"/>
    </row>
    <row r="878" spans="7:7" x14ac:dyDescent="0.25">
      <c r="G878" s="224"/>
    </row>
    <row r="879" spans="7:7" x14ac:dyDescent="0.25">
      <c r="G879" s="224"/>
    </row>
    <row r="880" spans="7:7" x14ac:dyDescent="0.25">
      <c r="G880" s="224"/>
    </row>
    <row r="881" spans="7:7" x14ac:dyDescent="0.25">
      <c r="G881" s="224"/>
    </row>
    <row r="882" spans="7:7" x14ac:dyDescent="0.25">
      <c r="G882" s="224"/>
    </row>
    <row r="883" spans="7:7" x14ac:dyDescent="0.25">
      <c r="G883" s="224"/>
    </row>
    <row r="884" spans="7:7" x14ac:dyDescent="0.25">
      <c r="G884" s="224"/>
    </row>
    <row r="885" spans="7:7" x14ac:dyDescent="0.25">
      <c r="G885" s="224"/>
    </row>
    <row r="886" spans="7:7" x14ac:dyDescent="0.25">
      <c r="G886" s="224"/>
    </row>
    <row r="887" spans="7:7" x14ac:dyDescent="0.25">
      <c r="G887" s="224"/>
    </row>
    <row r="888" spans="7:7" x14ac:dyDescent="0.25">
      <c r="G888" s="224"/>
    </row>
    <row r="889" spans="7:7" x14ac:dyDescent="0.25">
      <c r="G889" s="224"/>
    </row>
    <row r="890" spans="7:7" x14ac:dyDescent="0.25">
      <c r="G890" s="224"/>
    </row>
    <row r="891" spans="7:7" x14ac:dyDescent="0.25">
      <c r="G891" s="224"/>
    </row>
    <row r="892" spans="7:7" x14ac:dyDescent="0.25">
      <c r="G892" s="224"/>
    </row>
    <row r="893" spans="7:7" x14ac:dyDescent="0.25">
      <c r="G893" s="224"/>
    </row>
    <row r="894" spans="7:7" x14ac:dyDescent="0.25">
      <c r="G894" s="224"/>
    </row>
    <row r="895" spans="7:7" x14ac:dyDescent="0.25">
      <c r="G895" s="224"/>
    </row>
    <row r="896" spans="7:7" x14ac:dyDescent="0.25">
      <c r="G896" s="224"/>
    </row>
    <row r="897" spans="7:7" x14ac:dyDescent="0.25">
      <c r="G897" s="224"/>
    </row>
    <row r="898" spans="7:7" x14ac:dyDescent="0.25">
      <c r="G898" s="224"/>
    </row>
    <row r="899" spans="7:7" x14ac:dyDescent="0.25">
      <c r="G899" s="224"/>
    </row>
    <row r="900" spans="7:7" x14ac:dyDescent="0.25">
      <c r="G900" s="224"/>
    </row>
    <row r="901" spans="7:7" x14ac:dyDescent="0.25">
      <c r="G901" s="224"/>
    </row>
    <row r="902" spans="7:7" x14ac:dyDescent="0.25">
      <c r="G902" s="224"/>
    </row>
    <row r="903" spans="7:7" x14ac:dyDescent="0.25">
      <c r="G903" s="224"/>
    </row>
    <row r="904" spans="7:7" x14ac:dyDescent="0.25">
      <c r="G904" s="224"/>
    </row>
    <row r="905" spans="7:7" x14ac:dyDescent="0.25">
      <c r="G905" s="224"/>
    </row>
    <row r="906" spans="7:7" x14ac:dyDescent="0.25">
      <c r="G906" s="224"/>
    </row>
    <row r="907" spans="7:7" x14ac:dyDescent="0.25">
      <c r="G907" s="224"/>
    </row>
    <row r="908" spans="7:7" x14ac:dyDescent="0.25">
      <c r="G908" s="224"/>
    </row>
    <row r="909" spans="7:7" x14ac:dyDescent="0.25">
      <c r="G909" s="224"/>
    </row>
    <row r="910" spans="7:7" x14ac:dyDescent="0.25">
      <c r="G910" s="224"/>
    </row>
    <row r="911" spans="7:7" x14ac:dyDescent="0.25">
      <c r="G911" s="224"/>
    </row>
    <row r="912" spans="7:7" x14ac:dyDescent="0.25">
      <c r="G912" s="224"/>
    </row>
    <row r="913" spans="7:7" x14ac:dyDescent="0.25">
      <c r="G913" s="224"/>
    </row>
    <row r="914" spans="7:7" x14ac:dyDescent="0.25">
      <c r="G914" s="224"/>
    </row>
    <row r="915" spans="7:7" x14ac:dyDescent="0.25">
      <c r="G915" s="224"/>
    </row>
    <row r="916" spans="7:7" x14ac:dyDescent="0.25">
      <c r="G916" s="224"/>
    </row>
    <row r="917" spans="7:7" x14ac:dyDescent="0.25">
      <c r="G917" s="224"/>
    </row>
    <row r="918" spans="7:7" x14ac:dyDescent="0.25">
      <c r="G918" s="224"/>
    </row>
    <row r="919" spans="7:7" x14ac:dyDescent="0.25">
      <c r="G919" s="224"/>
    </row>
    <row r="920" spans="7:7" x14ac:dyDescent="0.25">
      <c r="G920" s="224"/>
    </row>
    <row r="921" spans="7:7" x14ac:dyDescent="0.25">
      <c r="G921" s="224"/>
    </row>
    <row r="922" spans="7:7" x14ac:dyDescent="0.25">
      <c r="G922" s="224"/>
    </row>
    <row r="923" spans="7:7" x14ac:dyDescent="0.25">
      <c r="G923" s="224"/>
    </row>
    <row r="924" spans="7:7" x14ac:dyDescent="0.25">
      <c r="G924" s="224"/>
    </row>
    <row r="925" spans="7:7" x14ac:dyDescent="0.25">
      <c r="G925" s="224"/>
    </row>
    <row r="926" spans="7:7" x14ac:dyDescent="0.25">
      <c r="G926" s="224"/>
    </row>
    <row r="927" spans="7:7" x14ac:dyDescent="0.25">
      <c r="G927" s="224"/>
    </row>
    <row r="928" spans="7:7" x14ac:dyDescent="0.25">
      <c r="G928" s="224"/>
    </row>
    <row r="929" spans="7:7" x14ac:dyDescent="0.25">
      <c r="G929" s="224"/>
    </row>
    <row r="930" spans="7:7" x14ac:dyDescent="0.25">
      <c r="G930" s="224"/>
    </row>
    <row r="931" spans="7:7" x14ac:dyDescent="0.25">
      <c r="G931" s="224"/>
    </row>
    <row r="932" spans="7:7" x14ac:dyDescent="0.25">
      <c r="G932" s="224"/>
    </row>
    <row r="933" spans="7:7" x14ac:dyDescent="0.25">
      <c r="G933" s="224"/>
    </row>
    <row r="934" spans="7:7" x14ac:dyDescent="0.25">
      <c r="G934" s="224"/>
    </row>
    <row r="935" spans="7:7" x14ac:dyDescent="0.25">
      <c r="G935" s="224"/>
    </row>
    <row r="936" spans="7:7" x14ac:dyDescent="0.25">
      <c r="G936" s="224"/>
    </row>
    <row r="937" spans="7:7" x14ac:dyDescent="0.25">
      <c r="G937" s="224"/>
    </row>
    <row r="938" spans="7:7" x14ac:dyDescent="0.25">
      <c r="G938" s="224"/>
    </row>
    <row r="939" spans="7:7" x14ac:dyDescent="0.25">
      <c r="G939" s="224"/>
    </row>
    <row r="940" spans="7:7" x14ac:dyDescent="0.25">
      <c r="G940" s="224"/>
    </row>
    <row r="941" spans="7:7" x14ac:dyDescent="0.25">
      <c r="G941" s="224"/>
    </row>
    <row r="942" spans="7:7" x14ac:dyDescent="0.25">
      <c r="G942" s="224"/>
    </row>
    <row r="943" spans="7:7" x14ac:dyDescent="0.25">
      <c r="G943" s="224"/>
    </row>
    <row r="944" spans="7:7" x14ac:dyDescent="0.25">
      <c r="G944" s="224"/>
    </row>
    <row r="945" spans="7:7" x14ac:dyDescent="0.25">
      <c r="G945" s="224"/>
    </row>
    <row r="946" spans="7:7" x14ac:dyDescent="0.25">
      <c r="G946" s="224"/>
    </row>
    <row r="947" spans="7:7" x14ac:dyDescent="0.25">
      <c r="G947" s="224"/>
    </row>
    <row r="948" spans="7:7" x14ac:dyDescent="0.25">
      <c r="G948" s="224"/>
    </row>
    <row r="949" spans="7:7" x14ac:dyDescent="0.25">
      <c r="G949" s="224"/>
    </row>
    <row r="950" spans="7:7" x14ac:dyDescent="0.25">
      <c r="G950" s="224"/>
    </row>
    <row r="951" spans="7:7" x14ac:dyDescent="0.25">
      <c r="G951" s="224"/>
    </row>
    <row r="952" spans="7:7" x14ac:dyDescent="0.25">
      <c r="G952" s="224"/>
    </row>
    <row r="953" spans="7:7" x14ac:dyDescent="0.25">
      <c r="G953" s="224"/>
    </row>
    <row r="954" spans="7:7" x14ac:dyDescent="0.25">
      <c r="G954" s="224"/>
    </row>
    <row r="955" spans="7:7" x14ac:dyDescent="0.25">
      <c r="G955" s="224"/>
    </row>
    <row r="956" spans="7:7" x14ac:dyDescent="0.25">
      <c r="G956" s="224"/>
    </row>
    <row r="957" spans="7:7" x14ac:dyDescent="0.25">
      <c r="G957" s="224"/>
    </row>
    <row r="958" spans="7:7" x14ac:dyDescent="0.25">
      <c r="G958" s="224"/>
    </row>
    <row r="959" spans="7:7" x14ac:dyDescent="0.25">
      <c r="G959" s="224"/>
    </row>
    <row r="960" spans="7:7" x14ac:dyDescent="0.25">
      <c r="G960" s="224"/>
    </row>
    <row r="961" spans="7:7" x14ac:dyDescent="0.25">
      <c r="G961" s="224"/>
    </row>
    <row r="962" spans="7:7" x14ac:dyDescent="0.25">
      <c r="G962" s="224"/>
    </row>
    <row r="963" spans="7:7" x14ac:dyDescent="0.25">
      <c r="G963" s="224"/>
    </row>
    <row r="964" spans="7:7" x14ac:dyDescent="0.25">
      <c r="G964" s="224"/>
    </row>
    <row r="965" spans="7:7" x14ac:dyDescent="0.25">
      <c r="G965" s="224"/>
    </row>
    <row r="966" spans="7:7" x14ac:dyDescent="0.25">
      <c r="G966" s="224"/>
    </row>
    <row r="967" spans="7:7" x14ac:dyDescent="0.25">
      <c r="G967" s="224"/>
    </row>
    <row r="968" spans="7:7" x14ac:dyDescent="0.25">
      <c r="G968" s="224"/>
    </row>
    <row r="969" spans="7:7" x14ac:dyDescent="0.25">
      <c r="G969" s="224"/>
    </row>
    <row r="970" spans="7:7" x14ac:dyDescent="0.25">
      <c r="G970" s="224"/>
    </row>
    <row r="971" spans="7:7" x14ac:dyDescent="0.25">
      <c r="G971" s="224"/>
    </row>
    <row r="972" spans="7:7" x14ac:dyDescent="0.25">
      <c r="G972" s="224"/>
    </row>
    <row r="973" spans="7:7" x14ac:dyDescent="0.25">
      <c r="G973" s="224"/>
    </row>
    <row r="974" spans="7:7" x14ac:dyDescent="0.25">
      <c r="G974" s="224"/>
    </row>
    <row r="975" spans="7:7" x14ac:dyDescent="0.25">
      <c r="G975" s="224"/>
    </row>
    <row r="976" spans="7:7" x14ac:dyDescent="0.25">
      <c r="G976" s="224"/>
    </row>
    <row r="977" spans="7:7" x14ac:dyDescent="0.25">
      <c r="G977" s="224"/>
    </row>
    <row r="978" spans="7:7" x14ac:dyDescent="0.25">
      <c r="G978" s="224"/>
    </row>
    <row r="979" spans="7:7" x14ac:dyDescent="0.25">
      <c r="G979" s="224"/>
    </row>
    <row r="980" spans="7:7" x14ac:dyDescent="0.25">
      <c r="G980" s="224"/>
    </row>
    <row r="981" spans="7:7" x14ac:dyDescent="0.25">
      <c r="G981" s="224"/>
    </row>
    <row r="982" spans="7:7" x14ac:dyDescent="0.25">
      <c r="G982" s="224"/>
    </row>
    <row r="983" spans="7:7" x14ac:dyDescent="0.25">
      <c r="G983" s="224"/>
    </row>
    <row r="984" spans="7:7" x14ac:dyDescent="0.25">
      <c r="G984" s="224"/>
    </row>
    <row r="985" spans="7:7" x14ac:dyDescent="0.25">
      <c r="G985" s="224"/>
    </row>
    <row r="986" spans="7:7" x14ac:dyDescent="0.25">
      <c r="G986" s="224"/>
    </row>
    <row r="987" spans="7:7" x14ac:dyDescent="0.25">
      <c r="G987" s="224"/>
    </row>
    <row r="988" spans="7:7" x14ac:dyDescent="0.25">
      <c r="G988" s="224"/>
    </row>
    <row r="989" spans="7:7" x14ac:dyDescent="0.25">
      <c r="G989" s="224"/>
    </row>
    <row r="990" spans="7:7" x14ac:dyDescent="0.25">
      <c r="G990" s="224"/>
    </row>
    <row r="991" spans="7:7" x14ac:dyDescent="0.25">
      <c r="G991" s="224"/>
    </row>
    <row r="992" spans="7:7" x14ac:dyDescent="0.25">
      <c r="G992" s="224"/>
    </row>
    <row r="993" spans="7:7" x14ac:dyDescent="0.25">
      <c r="G993" s="224"/>
    </row>
    <row r="994" spans="7:7" x14ac:dyDescent="0.25">
      <c r="G994" s="224"/>
    </row>
    <row r="995" spans="7:7" x14ac:dyDescent="0.25">
      <c r="G995" s="224"/>
    </row>
    <row r="996" spans="7:7" x14ac:dyDescent="0.25">
      <c r="G996" s="224"/>
    </row>
    <row r="997" spans="7:7" x14ac:dyDescent="0.25">
      <c r="G997" s="224"/>
    </row>
    <row r="998" spans="7:7" x14ac:dyDescent="0.25">
      <c r="G998" s="224"/>
    </row>
    <row r="999" spans="7:7" x14ac:dyDescent="0.25">
      <c r="G999" s="224"/>
    </row>
    <row r="1000" spans="7:7" x14ac:dyDescent="0.25">
      <c r="G1000" s="224"/>
    </row>
    <row r="1001" spans="7:7" x14ac:dyDescent="0.25">
      <c r="G1001" s="224"/>
    </row>
    <row r="1002" spans="7:7" x14ac:dyDescent="0.25">
      <c r="G1002" s="224"/>
    </row>
    <row r="1003" spans="7:7" x14ac:dyDescent="0.25">
      <c r="G1003" s="224"/>
    </row>
    <row r="1004" spans="7:7" x14ac:dyDescent="0.25">
      <c r="G1004" s="224"/>
    </row>
    <row r="1005" spans="7:7" x14ac:dyDescent="0.25">
      <c r="G1005" s="224"/>
    </row>
    <row r="1006" spans="7:7" x14ac:dyDescent="0.25">
      <c r="G1006" s="224"/>
    </row>
    <row r="1007" spans="7:7" x14ac:dyDescent="0.25">
      <c r="G1007" s="224"/>
    </row>
    <row r="1008" spans="7:7" x14ac:dyDescent="0.25">
      <c r="G1008" s="224"/>
    </row>
    <row r="1009" spans="7:7" x14ac:dyDescent="0.25">
      <c r="G1009" s="224"/>
    </row>
    <row r="1010" spans="7:7" x14ac:dyDescent="0.25">
      <c r="G1010" s="224"/>
    </row>
    <row r="1011" spans="7:7" x14ac:dyDescent="0.25">
      <c r="G1011" s="224"/>
    </row>
    <row r="1012" spans="7:7" x14ac:dyDescent="0.25">
      <c r="G1012" s="224"/>
    </row>
    <row r="1013" spans="7:7" x14ac:dyDescent="0.25">
      <c r="G1013" s="224"/>
    </row>
    <row r="1014" spans="7:7" x14ac:dyDescent="0.25">
      <c r="G1014" s="224"/>
    </row>
    <row r="1015" spans="7:7" x14ac:dyDescent="0.25">
      <c r="G1015" s="224"/>
    </row>
    <row r="1016" spans="7:7" x14ac:dyDescent="0.25">
      <c r="G1016" s="224"/>
    </row>
    <row r="1017" spans="7:7" x14ac:dyDescent="0.25">
      <c r="G1017" s="224"/>
    </row>
    <row r="1018" spans="7:7" x14ac:dyDescent="0.25">
      <c r="G1018" s="224"/>
    </row>
    <row r="1019" spans="7:7" x14ac:dyDescent="0.25">
      <c r="G1019" s="224"/>
    </row>
    <row r="1020" spans="7:7" x14ac:dyDescent="0.25">
      <c r="G1020" s="224"/>
    </row>
    <row r="1021" spans="7:7" x14ac:dyDescent="0.25">
      <c r="G1021" s="224"/>
    </row>
    <row r="1022" spans="7:7" x14ac:dyDescent="0.25">
      <c r="G1022" s="224"/>
    </row>
    <row r="1023" spans="7:7" x14ac:dyDescent="0.25">
      <c r="G1023" s="224"/>
    </row>
    <row r="1024" spans="7:7" x14ac:dyDescent="0.25">
      <c r="G1024" s="224"/>
    </row>
    <row r="1025" spans="7:7" x14ac:dyDescent="0.25">
      <c r="G1025" s="224"/>
    </row>
    <row r="1026" spans="7:7" x14ac:dyDescent="0.25">
      <c r="G1026" s="224"/>
    </row>
    <row r="1027" spans="7:7" x14ac:dyDescent="0.25">
      <c r="G1027" s="224"/>
    </row>
    <row r="1028" spans="7:7" x14ac:dyDescent="0.25">
      <c r="G1028" s="224"/>
    </row>
    <row r="1029" spans="7:7" x14ac:dyDescent="0.25">
      <c r="G1029" s="224"/>
    </row>
    <row r="1030" spans="7:7" x14ac:dyDescent="0.25">
      <c r="G1030" s="224"/>
    </row>
    <row r="1031" spans="7:7" x14ac:dyDescent="0.25">
      <c r="G1031" s="224"/>
    </row>
    <row r="1032" spans="7:7" x14ac:dyDescent="0.25">
      <c r="G1032" s="224"/>
    </row>
    <row r="1033" spans="7:7" x14ac:dyDescent="0.25">
      <c r="G1033" s="224"/>
    </row>
    <row r="1034" spans="7:7" x14ac:dyDescent="0.25">
      <c r="G1034" s="224"/>
    </row>
    <row r="1035" spans="7:7" x14ac:dyDescent="0.25">
      <c r="G1035" s="224"/>
    </row>
    <row r="1036" spans="7:7" x14ac:dyDescent="0.25">
      <c r="G1036" s="224"/>
    </row>
    <row r="1037" spans="7:7" x14ac:dyDescent="0.25">
      <c r="G1037" s="224"/>
    </row>
    <row r="1038" spans="7:7" x14ac:dyDescent="0.25">
      <c r="G1038" s="224"/>
    </row>
    <row r="1039" spans="7:7" x14ac:dyDescent="0.25">
      <c r="G1039" s="224"/>
    </row>
    <row r="1040" spans="7:7" x14ac:dyDescent="0.25">
      <c r="G1040" s="224"/>
    </row>
    <row r="1041" spans="7:7" x14ac:dyDescent="0.25">
      <c r="G1041" s="224"/>
    </row>
    <row r="1042" spans="7:7" x14ac:dyDescent="0.25">
      <c r="G1042" s="224"/>
    </row>
    <row r="1043" spans="7:7" x14ac:dyDescent="0.25">
      <c r="G1043" s="224"/>
    </row>
    <row r="1044" spans="7:7" x14ac:dyDescent="0.25">
      <c r="G1044" s="224"/>
    </row>
    <row r="1045" spans="7:7" x14ac:dyDescent="0.25">
      <c r="G1045" s="224"/>
    </row>
    <row r="1046" spans="7:7" x14ac:dyDescent="0.25">
      <c r="G1046" s="224"/>
    </row>
    <row r="1047" spans="7:7" x14ac:dyDescent="0.25">
      <c r="G1047" s="224"/>
    </row>
    <row r="1048" spans="7:7" x14ac:dyDescent="0.25">
      <c r="G1048" s="224"/>
    </row>
    <row r="1049" spans="7:7" x14ac:dyDescent="0.25">
      <c r="G1049" s="224"/>
    </row>
    <row r="1050" spans="7:7" x14ac:dyDescent="0.25">
      <c r="G1050" s="224"/>
    </row>
    <row r="1051" spans="7:7" x14ac:dyDescent="0.25">
      <c r="G1051" s="224"/>
    </row>
    <row r="1052" spans="7:7" x14ac:dyDescent="0.25">
      <c r="G1052" s="224"/>
    </row>
    <row r="1053" spans="7:7" x14ac:dyDescent="0.25">
      <c r="G1053" s="224"/>
    </row>
    <row r="1054" spans="7:7" x14ac:dyDescent="0.25">
      <c r="G1054" s="224"/>
    </row>
    <row r="1055" spans="7:7" x14ac:dyDescent="0.25">
      <c r="G1055" s="224"/>
    </row>
    <row r="1056" spans="7:7" x14ac:dyDescent="0.25">
      <c r="G1056" s="224"/>
    </row>
    <row r="1057" spans="7:7" x14ac:dyDescent="0.25">
      <c r="G1057" s="224"/>
    </row>
    <row r="1058" spans="7:7" x14ac:dyDescent="0.25">
      <c r="G1058" s="224"/>
    </row>
    <row r="1059" spans="7:7" x14ac:dyDescent="0.25">
      <c r="G1059" s="224"/>
    </row>
    <row r="1060" spans="7:7" x14ac:dyDescent="0.25">
      <c r="G1060" s="224"/>
    </row>
    <row r="1061" spans="7:7" x14ac:dyDescent="0.25">
      <c r="G1061" s="224"/>
    </row>
    <row r="1062" spans="7:7" x14ac:dyDescent="0.25">
      <c r="G1062" s="224"/>
    </row>
    <row r="1063" spans="7:7" x14ac:dyDescent="0.25">
      <c r="G1063" s="224"/>
    </row>
    <row r="1064" spans="7:7" x14ac:dyDescent="0.25">
      <c r="G1064" s="224"/>
    </row>
    <row r="1065" spans="7:7" x14ac:dyDescent="0.25">
      <c r="G1065" s="224"/>
    </row>
    <row r="1066" spans="7:7" x14ac:dyDescent="0.25">
      <c r="G1066" s="224"/>
    </row>
    <row r="1067" spans="7:7" x14ac:dyDescent="0.25">
      <c r="G1067" s="224"/>
    </row>
    <row r="1068" spans="7:7" x14ac:dyDescent="0.25">
      <c r="G1068" s="224"/>
    </row>
    <row r="1069" spans="7:7" x14ac:dyDescent="0.25">
      <c r="G1069" s="224"/>
    </row>
    <row r="1070" spans="7:7" x14ac:dyDescent="0.25">
      <c r="G1070" s="224"/>
    </row>
    <row r="1071" spans="7:7" x14ac:dyDescent="0.25">
      <c r="G1071" s="224"/>
    </row>
    <row r="1072" spans="7:7" x14ac:dyDescent="0.25">
      <c r="G1072" s="224"/>
    </row>
    <row r="1073" spans="7:7" x14ac:dyDescent="0.25">
      <c r="G1073" s="224"/>
    </row>
    <row r="1074" spans="7:7" x14ac:dyDescent="0.25">
      <c r="G1074" s="224"/>
    </row>
    <row r="1075" spans="7:7" x14ac:dyDescent="0.25">
      <c r="G1075" s="224"/>
    </row>
    <row r="1076" spans="7:7" x14ac:dyDescent="0.25">
      <c r="G1076" s="224"/>
    </row>
    <row r="1077" spans="7:7" x14ac:dyDescent="0.25">
      <c r="G1077" s="224"/>
    </row>
    <row r="1078" spans="7:7" x14ac:dyDescent="0.25">
      <c r="G1078" s="224"/>
    </row>
    <row r="1079" spans="7:7" x14ac:dyDescent="0.25">
      <c r="G1079" s="224"/>
    </row>
    <row r="1080" spans="7:7" x14ac:dyDescent="0.25">
      <c r="G1080" s="224"/>
    </row>
    <row r="1081" spans="7:7" x14ac:dyDescent="0.25">
      <c r="G1081" s="224"/>
    </row>
    <row r="1082" spans="7:7" x14ac:dyDescent="0.25">
      <c r="G1082" s="224"/>
    </row>
    <row r="1083" spans="7:7" x14ac:dyDescent="0.25">
      <c r="G1083" s="224"/>
    </row>
    <row r="1084" spans="7:7" x14ac:dyDescent="0.25">
      <c r="G1084" s="224"/>
    </row>
    <row r="1085" spans="7:7" x14ac:dyDescent="0.25">
      <c r="G1085" s="224"/>
    </row>
    <row r="1086" spans="7:7" x14ac:dyDescent="0.25">
      <c r="G1086" s="224"/>
    </row>
    <row r="1087" spans="7:7" x14ac:dyDescent="0.25">
      <c r="G1087" s="224"/>
    </row>
    <row r="1088" spans="7:7" x14ac:dyDescent="0.25">
      <c r="G1088" s="224"/>
    </row>
    <row r="1089" spans="7:7" x14ac:dyDescent="0.25">
      <c r="G1089" s="224"/>
    </row>
    <row r="1090" spans="7:7" x14ac:dyDescent="0.25">
      <c r="G1090" s="224"/>
    </row>
    <row r="1091" spans="7:7" x14ac:dyDescent="0.25">
      <c r="G1091" s="224"/>
    </row>
    <row r="1092" spans="7:7" x14ac:dyDescent="0.25">
      <c r="G1092" s="224"/>
    </row>
    <row r="1093" spans="7:7" x14ac:dyDescent="0.25">
      <c r="G1093" s="224"/>
    </row>
    <row r="1094" spans="7:7" x14ac:dyDescent="0.25">
      <c r="G1094" s="224"/>
    </row>
    <row r="1095" spans="7:7" x14ac:dyDescent="0.25">
      <c r="G1095" s="224"/>
    </row>
    <row r="1096" spans="7:7" x14ac:dyDescent="0.25">
      <c r="G1096" s="224"/>
    </row>
    <row r="1097" spans="7:7" x14ac:dyDescent="0.25">
      <c r="G1097" s="224"/>
    </row>
    <row r="1098" spans="7:7" x14ac:dyDescent="0.25">
      <c r="G1098" s="224"/>
    </row>
    <row r="1099" spans="7:7" x14ac:dyDescent="0.25">
      <c r="G1099" s="224"/>
    </row>
    <row r="1100" spans="7:7" x14ac:dyDescent="0.25">
      <c r="G1100" s="224"/>
    </row>
    <row r="1101" spans="7:7" x14ac:dyDescent="0.25">
      <c r="G1101" s="224"/>
    </row>
    <row r="1102" spans="7:7" x14ac:dyDescent="0.25">
      <c r="G1102" s="224"/>
    </row>
    <row r="1103" spans="7:7" x14ac:dyDescent="0.25">
      <c r="G1103" s="224"/>
    </row>
    <row r="1104" spans="7:7" x14ac:dyDescent="0.25">
      <c r="G1104" s="224"/>
    </row>
    <row r="1105" spans="7:7" x14ac:dyDescent="0.25">
      <c r="G1105" s="224"/>
    </row>
    <row r="1106" spans="7:7" x14ac:dyDescent="0.25">
      <c r="G1106" s="224"/>
    </row>
    <row r="1107" spans="7:7" x14ac:dyDescent="0.25">
      <c r="G1107" s="224"/>
    </row>
    <row r="1108" spans="7:7" x14ac:dyDescent="0.25">
      <c r="G1108" s="224"/>
    </row>
    <row r="1109" spans="7:7" x14ac:dyDescent="0.25">
      <c r="G1109" s="224"/>
    </row>
    <row r="1110" spans="7:7" x14ac:dyDescent="0.25">
      <c r="G1110" s="224"/>
    </row>
    <row r="1111" spans="7:7" x14ac:dyDescent="0.25">
      <c r="G1111" s="224"/>
    </row>
    <row r="1112" spans="7:7" x14ac:dyDescent="0.25">
      <c r="G1112" s="224"/>
    </row>
    <row r="1113" spans="7:7" x14ac:dyDescent="0.25">
      <c r="G1113" s="224"/>
    </row>
    <row r="1114" spans="7:7" x14ac:dyDescent="0.25">
      <c r="G1114" s="224"/>
    </row>
    <row r="1115" spans="7:7" x14ac:dyDescent="0.25">
      <c r="G1115" s="224"/>
    </row>
    <row r="1116" spans="7:7" x14ac:dyDescent="0.25">
      <c r="G1116" s="224"/>
    </row>
    <row r="1117" spans="7:7" x14ac:dyDescent="0.25">
      <c r="G1117" s="224"/>
    </row>
    <row r="1118" spans="7:7" x14ac:dyDescent="0.25">
      <c r="G1118" s="224"/>
    </row>
    <row r="1119" spans="7:7" x14ac:dyDescent="0.25">
      <c r="G1119" s="224"/>
    </row>
    <row r="1120" spans="7:7" x14ac:dyDescent="0.25">
      <c r="G1120" s="224"/>
    </row>
    <row r="1121" spans="7:7" x14ac:dyDescent="0.25">
      <c r="G1121" s="224"/>
    </row>
    <row r="1122" spans="7:7" x14ac:dyDescent="0.25">
      <c r="G1122" s="224"/>
    </row>
    <row r="1123" spans="7:7" x14ac:dyDescent="0.25">
      <c r="G1123" s="224"/>
    </row>
    <row r="1124" spans="7:7" x14ac:dyDescent="0.25">
      <c r="G1124" s="224"/>
    </row>
    <row r="1125" spans="7:7" x14ac:dyDescent="0.25">
      <c r="G1125" s="224"/>
    </row>
    <row r="1126" spans="7:7" x14ac:dyDescent="0.25">
      <c r="G1126" s="224"/>
    </row>
    <row r="1127" spans="7:7" x14ac:dyDescent="0.25">
      <c r="G1127" s="224"/>
    </row>
    <row r="1128" spans="7:7" x14ac:dyDescent="0.25">
      <c r="G1128" s="224"/>
    </row>
    <row r="1129" spans="7:7" x14ac:dyDescent="0.25">
      <c r="G1129" s="224"/>
    </row>
    <row r="1130" spans="7:7" x14ac:dyDescent="0.25">
      <c r="G1130" s="224"/>
    </row>
    <row r="1131" spans="7:7" x14ac:dyDescent="0.25">
      <c r="G1131" s="224"/>
    </row>
    <row r="1132" spans="7:7" x14ac:dyDescent="0.25">
      <c r="G1132" s="224"/>
    </row>
    <row r="1133" spans="7:7" x14ac:dyDescent="0.25">
      <c r="G1133" s="224"/>
    </row>
    <row r="1134" spans="7:7" x14ac:dyDescent="0.25">
      <c r="G1134" s="224"/>
    </row>
    <row r="1135" spans="7:7" x14ac:dyDescent="0.25">
      <c r="G1135" s="224"/>
    </row>
    <row r="1136" spans="7:7" x14ac:dyDescent="0.25">
      <c r="G1136" s="224"/>
    </row>
    <row r="1137" spans="7:7" x14ac:dyDescent="0.25">
      <c r="G1137" s="224"/>
    </row>
    <row r="1138" spans="7:7" x14ac:dyDescent="0.25">
      <c r="G1138" s="224"/>
    </row>
    <row r="1139" spans="7:7" x14ac:dyDescent="0.25">
      <c r="G1139" s="224"/>
    </row>
    <row r="1140" spans="7:7" x14ac:dyDescent="0.25">
      <c r="G1140" s="224"/>
    </row>
    <row r="1141" spans="7:7" x14ac:dyDescent="0.25">
      <c r="G1141" s="224"/>
    </row>
    <row r="1142" spans="7:7" x14ac:dyDescent="0.25">
      <c r="G1142" s="224"/>
    </row>
    <row r="1143" spans="7:7" x14ac:dyDescent="0.25">
      <c r="G1143" s="224"/>
    </row>
    <row r="1144" spans="7:7" x14ac:dyDescent="0.25">
      <c r="G1144" s="224"/>
    </row>
    <row r="1145" spans="7:7" x14ac:dyDescent="0.25">
      <c r="G1145" s="224"/>
    </row>
    <row r="1146" spans="7:7" x14ac:dyDescent="0.25">
      <c r="G1146" s="224"/>
    </row>
    <row r="1147" spans="7:7" x14ac:dyDescent="0.25">
      <c r="G1147" s="224"/>
    </row>
    <row r="1148" spans="7:7" x14ac:dyDescent="0.25">
      <c r="G1148" s="224"/>
    </row>
    <row r="1149" spans="7:7" x14ac:dyDescent="0.25">
      <c r="G1149" s="224"/>
    </row>
    <row r="1150" spans="7:7" x14ac:dyDescent="0.25">
      <c r="G1150" s="224"/>
    </row>
    <row r="1151" spans="7:7" x14ac:dyDescent="0.25">
      <c r="G1151" s="224"/>
    </row>
    <row r="1152" spans="7:7" x14ac:dyDescent="0.25">
      <c r="G1152" s="224"/>
    </row>
    <row r="1153" spans="7:7" x14ac:dyDescent="0.25">
      <c r="G1153" s="224"/>
    </row>
    <row r="1154" spans="7:7" x14ac:dyDescent="0.25">
      <c r="G1154" s="224"/>
    </row>
    <row r="1155" spans="7:7" x14ac:dyDescent="0.25">
      <c r="G1155" s="224"/>
    </row>
    <row r="1156" spans="7:7" x14ac:dyDescent="0.25">
      <c r="G1156" s="224"/>
    </row>
    <row r="1157" spans="7:7" x14ac:dyDescent="0.25">
      <c r="G1157" s="224"/>
    </row>
    <row r="1158" spans="7:7" x14ac:dyDescent="0.25">
      <c r="G1158" s="224"/>
    </row>
    <row r="1159" spans="7:7" x14ac:dyDescent="0.25">
      <c r="G1159" s="224"/>
    </row>
    <row r="1160" spans="7:7" x14ac:dyDescent="0.25">
      <c r="G1160" s="224"/>
    </row>
    <row r="1161" spans="7:7" x14ac:dyDescent="0.25">
      <c r="G1161" s="224"/>
    </row>
    <row r="1162" spans="7:7" x14ac:dyDescent="0.25">
      <c r="G1162" s="224"/>
    </row>
    <row r="1163" spans="7:7" x14ac:dyDescent="0.25">
      <c r="G1163" s="224"/>
    </row>
    <row r="1164" spans="7:7" x14ac:dyDescent="0.25">
      <c r="G1164" s="224"/>
    </row>
    <row r="1165" spans="7:7" x14ac:dyDescent="0.25">
      <c r="G1165" s="224"/>
    </row>
    <row r="1166" spans="7:7" x14ac:dyDescent="0.25">
      <c r="G1166" s="224"/>
    </row>
    <row r="1167" spans="7:7" x14ac:dyDescent="0.25">
      <c r="G1167" s="224"/>
    </row>
    <row r="1168" spans="7:7" x14ac:dyDescent="0.25">
      <c r="G1168" s="224"/>
    </row>
    <row r="1169" spans="7:7" x14ac:dyDescent="0.25">
      <c r="G1169" s="224"/>
    </row>
    <row r="1170" spans="7:7" x14ac:dyDescent="0.25">
      <c r="G1170" s="224"/>
    </row>
    <row r="1171" spans="7:7" x14ac:dyDescent="0.25">
      <c r="G1171" s="224"/>
    </row>
    <row r="1172" spans="7:7" x14ac:dyDescent="0.25">
      <c r="G1172" s="224"/>
    </row>
    <row r="1173" spans="7:7" x14ac:dyDescent="0.25">
      <c r="G1173" s="224"/>
    </row>
    <row r="1174" spans="7:7" x14ac:dyDescent="0.25">
      <c r="G1174" s="224"/>
    </row>
    <row r="1175" spans="7:7" x14ac:dyDescent="0.25">
      <c r="G1175" s="224"/>
    </row>
    <row r="1176" spans="7:7" x14ac:dyDescent="0.25">
      <c r="G1176" s="224"/>
    </row>
    <row r="1177" spans="7:7" x14ac:dyDescent="0.25">
      <c r="G1177" s="224"/>
    </row>
    <row r="1178" spans="7:7" x14ac:dyDescent="0.25">
      <c r="G1178" s="224"/>
    </row>
    <row r="1179" spans="7:7" x14ac:dyDescent="0.25">
      <c r="G1179" s="224"/>
    </row>
    <row r="1180" spans="7:7" x14ac:dyDescent="0.25">
      <c r="G1180" s="224"/>
    </row>
    <row r="1181" spans="7:7" x14ac:dyDescent="0.25">
      <c r="G1181" s="224"/>
    </row>
    <row r="1182" spans="7:7" x14ac:dyDescent="0.25">
      <c r="G1182" s="224"/>
    </row>
    <row r="1183" spans="7:7" x14ac:dyDescent="0.25">
      <c r="G1183" s="224"/>
    </row>
    <row r="1184" spans="7:7" x14ac:dyDescent="0.25">
      <c r="G1184" s="224"/>
    </row>
    <row r="1185" spans="7:7" x14ac:dyDescent="0.25">
      <c r="G1185" s="224"/>
    </row>
    <row r="1186" spans="7:7" x14ac:dyDescent="0.25">
      <c r="G1186" s="224"/>
    </row>
    <row r="1187" spans="7:7" x14ac:dyDescent="0.25">
      <c r="G1187" s="224"/>
    </row>
    <row r="1188" spans="7:7" x14ac:dyDescent="0.25">
      <c r="G1188" s="224"/>
    </row>
    <row r="1189" spans="7:7" x14ac:dyDescent="0.25">
      <c r="G1189" s="224"/>
    </row>
    <row r="1190" spans="7:7" x14ac:dyDescent="0.25">
      <c r="G1190" s="224"/>
    </row>
    <row r="1191" spans="7:7" x14ac:dyDescent="0.25">
      <c r="G1191" s="224"/>
    </row>
    <row r="1192" spans="7:7" x14ac:dyDescent="0.25">
      <c r="G1192" s="224"/>
    </row>
    <row r="1193" spans="7:7" x14ac:dyDescent="0.25">
      <c r="G1193" s="224"/>
    </row>
    <row r="1194" spans="7:7" x14ac:dyDescent="0.25">
      <c r="G1194" s="224"/>
    </row>
    <row r="1195" spans="7:7" x14ac:dyDescent="0.25">
      <c r="G1195" s="224"/>
    </row>
    <row r="1196" spans="7:7" x14ac:dyDescent="0.25">
      <c r="G1196" s="224"/>
    </row>
    <row r="1197" spans="7:7" x14ac:dyDescent="0.25">
      <c r="G1197" s="224"/>
    </row>
    <row r="1198" spans="7:7" x14ac:dyDescent="0.25">
      <c r="G1198" s="224"/>
    </row>
    <row r="1199" spans="7:7" x14ac:dyDescent="0.25">
      <c r="G1199" s="224"/>
    </row>
    <row r="1200" spans="7:7" x14ac:dyDescent="0.25">
      <c r="G1200" s="224"/>
    </row>
    <row r="1201" spans="7:7" x14ac:dyDescent="0.25">
      <c r="G1201" s="224"/>
    </row>
    <row r="1202" spans="7:7" x14ac:dyDescent="0.25">
      <c r="G1202" s="224"/>
    </row>
    <row r="1203" spans="7:7" x14ac:dyDescent="0.25">
      <c r="G1203" s="224"/>
    </row>
    <row r="1204" spans="7:7" x14ac:dyDescent="0.25">
      <c r="G1204" s="224"/>
    </row>
    <row r="1205" spans="7:7" x14ac:dyDescent="0.25">
      <c r="G1205" s="224"/>
    </row>
    <row r="1206" spans="7:7" x14ac:dyDescent="0.25">
      <c r="G1206" s="224"/>
    </row>
    <row r="1207" spans="7:7" x14ac:dyDescent="0.25">
      <c r="G1207" s="224"/>
    </row>
    <row r="1208" spans="7:7" x14ac:dyDescent="0.25">
      <c r="G1208" s="224"/>
    </row>
    <row r="1209" spans="7:7" x14ac:dyDescent="0.25">
      <c r="G1209" s="224"/>
    </row>
    <row r="1210" spans="7:7" x14ac:dyDescent="0.25">
      <c r="G1210" s="224"/>
    </row>
    <row r="1211" spans="7:7" x14ac:dyDescent="0.25">
      <c r="G1211" s="224"/>
    </row>
    <row r="1212" spans="7:7" x14ac:dyDescent="0.25">
      <c r="G1212" s="224"/>
    </row>
    <row r="1213" spans="7:7" x14ac:dyDescent="0.25">
      <c r="G1213" s="224"/>
    </row>
    <row r="1214" spans="7:7" x14ac:dyDescent="0.25">
      <c r="G1214" s="224"/>
    </row>
    <row r="1215" spans="7:7" x14ac:dyDescent="0.25">
      <c r="G1215" s="224"/>
    </row>
    <row r="1216" spans="7:7" x14ac:dyDescent="0.25">
      <c r="G1216" s="224"/>
    </row>
    <row r="1217" spans="7:7" x14ac:dyDescent="0.25">
      <c r="G1217" s="224"/>
    </row>
    <row r="1218" spans="7:7" x14ac:dyDescent="0.25">
      <c r="G1218" s="224"/>
    </row>
    <row r="1219" spans="7:7" x14ac:dyDescent="0.25">
      <c r="G1219" s="224"/>
    </row>
    <row r="1220" spans="7:7" x14ac:dyDescent="0.25">
      <c r="G1220" s="224"/>
    </row>
    <row r="1221" spans="7:7" x14ac:dyDescent="0.25">
      <c r="G1221" s="224"/>
    </row>
    <row r="1222" spans="7:7" x14ac:dyDescent="0.25">
      <c r="G1222" s="224"/>
    </row>
    <row r="1223" spans="7:7" x14ac:dyDescent="0.25">
      <c r="G1223" s="224"/>
    </row>
    <row r="1224" spans="7:7" x14ac:dyDescent="0.25">
      <c r="G1224" s="224"/>
    </row>
    <row r="1225" spans="7:7" x14ac:dyDescent="0.25">
      <c r="G1225" s="224"/>
    </row>
    <row r="1226" spans="7:7" x14ac:dyDescent="0.25">
      <c r="G1226" s="224"/>
    </row>
    <row r="1227" spans="7:7" x14ac:dyDescent="0.25">
      <c r="G1227" s="224"/>
    </row>
    <row r="1228" spans="7:7" x14ac:dyDescent="0.25">
      <c r="G1228" s="224"/>
    </row>
    <row r="1229" spans="7:7" x14ac:dyDescent="0.25">
      <c r="G1229" s="224"/>
    </row>
    <row r="1230" spans="7:7" x14ac:dyDescent="0.25">
      <c r="G1230" s="224"/>
    </row>
    <row r="1231" spans="7:7" x14ac:dyDescent="0.25">
      <c r="G1231" s="224"/>
    </row>
    <row r="1232" spans="7:7" x14ac:dyDescent="0.25">
      <c r="G1232" s="224"/>
    </row>
    <row r="1233" spans="7:7" x14ac:dyDescent="0.25">
      <c r="G1233" s="224"/>
    </row>
    <row r="1234" spans="7:7" x14ac:dyDescent="0.25">
      <c r="G1234" s="224"/>
    </row>
    <row r="1235" spans="7:7" x14ac:dyDescent="0.25">
      <c r="G1235" s="224"/>
    </row>
    <row r="1236" spans="7:7" x14ac:dyDescent="0.25">
      <c r="G1236" s="224"/>
    </row>
    <row r="1237" spans="7:7" x14ac:dyDescent="0.25">
      <c r="G1237" s="224"/>
    </row>
    <row r="1238" spans="7:7" x14ac:dyDescent="0.25">
      <c r="G1238" s="224"/>
    </row>
    <row r="1239" spans="7:7" x14ac:dyDescent="0.25">
      <c r="G1239" s="224"/>
    </row>
    <row r="1240" spans="7:7" x14ac:dyDescent="0.25">
      <c r="G1240" s="224"/>
    </row>
    <row r="1241" spans="7:7" x14ac:dyDescent="0.25">
      <c r="G1241" s="224"/>
    </row>
    <row r="1242" spans="7:7" x14ac:dyDescent="0.25">
      <c r="G1242" s="224"/>
    </row>
    <row r="1243" spans="7:7" x14ac:dyDescent="0.25">
      <c r="G1243" s="224"/>
    </row>
    <row r="1244" spans="7:7" x14ac:dyDescent="0.25">
      <c r="G1244" s="224"/>
    </row>
    <row r="1245" spans="7:7" x14ac:dyDescent="0.25">
      <c r="G1245" s="224"/>
    </row>
    <row r="1246" spans="7:7" x14ac:dyDescent="0.25">
      <c r="G1246" s="224"/>
    </row>
    <row r="1247" spans="7:7" x14ac:dyDescent="0.25">
      <c r="G1247" s="224"/>
    </row>
    <row r="1248" spans="7:7" x14ac:dyDescent="0.25">
      <c r="G1248" s="224"/>
    </row>
    <row r="1249" spans="7:7" x14ac:dyDescent="0.25">
      <c r="G1249" s="224"/>
    </row>
    <row r="1250" spans="7:7" x14ac:dyDescent="0.25">
      <c r="G1250" s="224"/>
    </row>
    <row r="1251" spans="7:7" x14ac:dyDescent="0.25">
      <c r="G1251" s="224"/>
    </row>
    <row r="1252" spans="7:7" x14ac:dyDescent="0.25">
      <c r="G1252" s="224"/>
    </row>
    <row r="1253" spans="7:7" x14ac:dyDescent="0.25">
      <c r="G1253" s="224"/>
    </row>
    <row r="1254" spans="7:7" x14ac:dyDescent="0.25">
      <c r="G1254" s="224"/>
    </row>
    <row r="1255" spans="7:7" x14ac:dyDescent="0.25">
      <c r="G1255" s="224"/>
    </row>
    <row r="1256" spans="7:7" x14ac:dyDescent="0.25">
      <c r="G1256" s="224"/>
    </row>
    <row r="1257" spans="7:7" x14ac:dyDescent="0.25">
      <c r="G1257" s="224"/>
    </row>
    <row r="1258" spans="7:7" x14ac:dyDescent="0.25">
      <c r="G1258" s="224"/>
    </row>
    <row r="1259" spans="7:7" x14ac:dyDescent="0.25">
      <c r="G1259" s="224"/>
    </row>
    <row r="1260" spans="7:7" x14ac:dyDescent="0.25">
      <c r="G1260" s="224"/>
    </row>
    <row r="1261" spans="7:7" x14ac:dyDescent="0.25">
      <c r="G1261" s="224"/>
    </row>
    <row r="1262" spans="7:7" x14ac:dyDescent="0.25">
      <c r="G1262" s="224"/>
    </row>
    <row r="1263" spans="7:7" x14ac:dyDescent="0.25">
      <c r="G1263" s="224"/>
    </row>
    <row r="1264" spans="7:7" x14ac:dyDescent="0.25">
      <c r="G1264" s="224"/>
    </row>
    <row r="1265" spans="7:7" x14ac:dyDescent="0.25">
      <c r="G1265" s="224"/>
    </row>
    <row r="1266" spans="7:7" x14ac:dyDescent="0.25">
      <c r="G1266" s="224"/>
    </row>
    <row r="1267" spans="7:7" x14ac:dyDescent="0.25">
      <c r="G1267" s="224"/>
    </row>
    <row r="1268" spans="7:7" x14ac:dyDescent="0.25">
      <c r="G1268" s="224"/>
    </row>
    <row r="1269" spans="7:7" x14ac:dyDescent="0.25">
      <c r="G1269" s="224"/>
    </row>
    <row r="1270" spans="7:7" x14ac:dyDescent="0.25">
      <c r="G1270" s="224"/>
    </row>
    <row r="1271" spans="7:7" x14ac:dyDescent="0.25">
      <c r="G1271" s="224"/>
    </row>
    <row r="1272" spans="7:7" x14ac:dyDescent="0.25">
      <c r="G1272" s="224"/>
    </row>
    <row r="1273" spans="7:7" x14ac:dyDescent="0.25">
      <c r="G1273" s="224"/>
    </row>
    <row r="1274" spans="7:7" x14ac:dyDescent="0.25">
      <c r="G1274" s="224"/>
    </row>
    <row r="1275" spans="7:7" x14ac:dyDescent="0.25">
      <c r="G1275" s="224"/>
    </row>
    <row r="1276" spans="7:7" x14ac:dyDescent="0.25">
      <c r="G1276" s="224"/>
    </row>
    <row r="1277" spans="7:7" x14ac:dyDescent="0.25">
      <c r="G1277" s="224"/>
    </row>
    <row r="1278" spans="7:7" x14ac:dyDescent="0.25">
      <c r="G1278" s="224"/>
    </row>
    <row r="1279" spans="7:7" x14ac:dyDescent="0.25">
      <c r="G1279" s="224"/>
    </row>
    <row r="1280" spans="7:7" x14ac:dyDescent="0.25">
      <c r="G1280" s="224"/>
    </row>
    <row r="1281" spans="7:7" x14ac:dyDescent="0.25">
      <c r="G1281" s="224"/>
    </row>
    <row r="1282" spans="7:7" x14ac:dyDescent="0.25">
      <c r="G1282" s="224"/>
    </row>
    <row r="1283" spans="7:7" x14ac:dyDescent="0.25">
      <c r="G1283" s="224"/>
    </row>
    <row r="1284" spans="7:7" x14ac:dyDescent="0.25">
      <c r="G1284" s="224"/>
    </row>
    <row r="1285" spans="7:7" x14ac:dyDescent="0.25">
      <c r="G1285" s="224"/>
    </row>
    <row r="1286" spans="7:7" x14ac:dyDescent="0.25">
      <c r="G1286" s="224"/>
    </row>
    <row r="1287" spans="7:7" x14ac:dyDescent="0.25">
      <c r="G1287" s="224"/>
    </row>
    <row r="1288" spans="7:7" x14ac:dyDescent="0.25">
      <c r="G1288" s="224"/>
    </row>
    <row r="1289" spans="7:7" x14ac:dyDescent="0.25">
      <c r="G1289" s="224"/>
    </row>
    <row r="1290" spans="7:7" x14ac:dyDescent="0.25">
      <c r="G1290" s="224"/>
    </row>
    <row r="1291" spans="7:7" x14ac:dyDescent="0.25">
      <c r="G1291" s="224"/>
    </row>
    <row r="1292" spans="7:7" x14ac:dyDescent="0.25">
      <c r="G1292" s="224"/>
    </row>
    <row r="1293" spans="7:7" x14ac:dyDescent="0.25">
      <c r="G1293" s="224"/>
    </row>
    <row r="1294" spans="7:7" x14ac:dyDescent="0.25">
      <c r="G1294" s="224"/>
    </row>
    <row r="1295" spans="7:7" x14ac:dyDescent="0.25">
      <c r="G1295" s="224"/>
    </row>
    <row r="1296" spans="7:7" x14ac:dyDescent="0.25">
      <c r="G1296" s="224"/>
    </row>
    <row r="1297" spans="7:7" x14ac:dyDescent="0.25">
      <c r="G1297" s="224"/>
    </row>
    <row r="1298" spans="7:7" x14ac:dyDescent="0.25">
      <c r="G1298" s="224"/>
    </row>
    <row r="1299" spans="7:7" x14ac:dyDescent="0.25">
      <c r="G1299" s="224"/>
    </row>
    <row r="1300" spans="7:7" x14ac:dyDescent="0.25">
      <c r="G1300" s="224"/>
    </row>
    <row r="1301" spans="7:7" x14ac:dyDescent="0.25">
      <c r="G1301" s="224"/>
    </row>
    <row r="1302" spans="7:7" x14ac:dyDescent="0.25">
      <c r="G1302" s="224"/>
    </row>
    <row r="1303" spans="7:7" x14ac:dyDescent="0.25">
      <c r="G1303" s="224"/>
    </row>
    <row r="1304" spans="7:7" x14ac:dyDescent="0.25">
      <c r="G1304" s="224"/>
    </row>
    <row r="1305" spans="7:7" x14ac:dyDescent="0.25">
      <c r="G1305" s="224"/>
    </row>
    <row r="1306" spans="7:7" x14ac:dyDescent="0.25">
      <c r="G1306" s="224"/>
    </row>
    <row r="1307" spans="7:7" x14ac:dyDescent="0.25">
      <c r="G1307" s="224"/>
    </row>
    <row r="1308" spans="7:7" x14ac:dyDescent="0.25">
      <c r="G1308" s="224"/>
    </row>
    <row r="1309" spans="7:7" x14ac:dyDescent="0.25">
      <c r="G1309" s="224"/>
    </row>
    <row r="1310" spans="7:7" x14ac:dyDescent="0.25">
      <c r="G1310" s="224"/>
    </row>
    <row r="1311" spans="7:7" x14ac:dyDescent="0.25">
      <c r="G1311" s="224"/>
    </row>
    <row r="1312" spans="7:7" x14ac:dyDescent="0.25">
      <c r="G1312" s="224"/>
    </row>
    <row r="1313" spans="7:7" x14ac:dyDescent="0.25">
      <c r="G1313" s="224"/>
    </row>
    <row r="1314" spans="7:7" x14ac:dyDescent="0.25">
      <c r="G1314" s="224"/>
    </row>
    <row r="1315" spans="7:7" x14ac:dyDescent="0.25">
      <c r="G1315" s="224"/>
    </row>
    <row r="1316" spans="7:7" x14ac:dyDescent="0.25">
      <c r="G1316" s="224"/>
    </row>
    <row r="1317" spans="7:7" x14ac:dyDescent="0.25">
      <c r="G1317" s="224"/>
    </row>
    <row r="1318" spans="7:7" x14ac:dyDescent="0.25">
      <c r="G1318" s="224"/>
    </row>
    <row r="1319" spans="7:7" x14ac:dyDescent="0.25">
      <c r="G1319" s="224"/>
    </row>
    <row r="1320" spans="7:7" x14ac:dyDescent="0.25">
      <c r="G1320" s="224"/>
    </row>
    <row r="1321" spans="7:7" x14ac:dyDescent="0.25">
      <c r="G1321" s="224"/>
    </row>
    <row r="1322" spans="7:7" x14ac:dyDescent="0.25">
      <c r="G1322" s="224"/>
    </row>
    <row r="1323" spans="7:7" x14ac:dyDescent="0.25">
      <c r="G1323" s="224"/>
    </row>
    <row r="1324" spans="7:7" x14ac:dyDescent="0.25">
      <c r="G1324" s="224"/>
    </row>
    <row r="1325" spans="7:7" x14ac:dyDescent="0.25">
      <c r="G1325" s="224"/>
    </row>
    <row r="1326" spans="7:7" x14ac:dyDescent="0.25">
      <c r="G1326" s="224"/>
    </row>
    <row r="1327" spans="7:7" x14ac:dyDescent="0.25">
      <c r="G1327" s="224"/>
    </row>
    <row r="1328" spans="7:7" x14ac:dyDescent="0.25">
      <c r="G1328" s="224"/>
    </row>
    <row r="1329" spans="7:7" x14ac:dyDescent="0.25">
      <c r="G1329" s="224"/>
    </row>
    <row r="1330" spans="7:7" x14ac:dyDescent="0.25">
      <c r="G1330" s="224"/>
    </row>
    <row r="1331" spans="7:7" x14ac:dyDescent="0.25">
      <c r="G1331" s="224"/>
    </row>
    <row r="1332" spans="7:7" x14ac:dyDescent="0.25">
      <c r="G1332" s="224"/>
    </row>
    <row r="1333" spans="7:7" x14ac:dyDescent="0.25">
      <c r="G1333" s="224"/>
    </row>
    <row r="1334" spans="7:7" x14ac:dyDescent="0.25">
      <c r="G1334" s="224"/>
    </row>
    <row r="1335" spans="7:7" x14ac:dyDescent="0.25">
      <c r="G1335" s="224"/>
    </row>
    <row r="1336" spans="7:7" x14ac:dyDescent="0.25">
      <c r="G1336" s="224"/>
    </row>
    <row r="1337" spans="7:7" x14ac:dyDescent="0.25">
      <c r="G1337" s="224"/>
    </row>
    <row r="1338" spans="7:7" x14ac:dyDescent="0.25">
      <c r="G1338" s="224"/>
    </row>
    <row r="1339" spans="7:7" x14ac:dyDescent="0.25">
      <c r="G1339" s="224"/>
    </row>
    <row r="1340" spans="7:7" x14ac:dyDescent="0.25">
      <c r="G1340" s="224"/>
    </row>
    <row r="1341" spans="7:7" x14ac:dyDescent="0.25">
      <c r="G1341" s="224"/>
    </row>
    <row r="1342" spans="7:7" x14ac:dyDescent="0.25">
      <c r="G1342" s="224"/>
    </row>
    <row r="1343" spans="7:7" x14ac:dyDescent="0.25">
      <c r="G1343" s="224"/>
    </row>
    <row r="1344" spans="7:7" x14ac:dyDescent="0.25">
      <c r="G1344" s="224"/>
    </row>
    <row r="1345" spans="7:7" x14ac:dyDescent="0.25">
      <c r="G1345" s="224"/>
    </row>
    <row r="1346" spans="7:7" x14ac:dyDescent="0.25">
      <c r="G1346" s="224"/>
    </row>
    <row r="1347" spans="7:7" x14ac:dyDescent="0.25">
      <c r="G1347" s="224"/>
    </row>
    <row r="1348" spans="7:7" x14ac:dyDescent="0.25">
      <c r="G1348" s="224"/>
    </row>
    <row r="1349" spans="7:7" x14ac:dyDescent="0.25">
      <c r="G1349" s="224"/>
    </row>
    <row r="1350" spans="7:7" x14ac:dyDescent="0.25">
      <c r="G1350" s="224"/>
    </row>
    <row r="1351" spans="7:7" x14ac:dyDescent="0.25">
      <c r="G1351" s="224"/>
    </row>
    <row r="1352" spans="7:7" x14ac:dyDescent="0.25">
      <c r="G1352" s="224"/>
    </row>
    <row r="1353" spans="7:7" x14ac:dyDescent="0.25">
      <c r="G1353" s="224"/>
    </row>
    <row r="1354" spans="7:7" x14ac:dyDescent="0.25">
      <c r="G1354" s="224"/>
    </row>
    <row r="1355" spans="7:7" x14ac:dyDescent="0.25">
      <c r="G1355" s="224"/>
    </row>
    <row r="1356" spans="7:7" x14ac:dyDescent="0.25">
      <c r="G1356" s="224"/>
    </row>
    <row r="1357" spans="7:7" x14ac:dyDescent="0.25">
      <c r="G1357" s="224"/>
    </row>
    <row r="1358" spans="7:7" x14ac:dyDescent="0.25">
      <c r="G1358" s="224"/>
    </row>
    <row r="1359" spans="7:7" x14ac:dyDescent="0.25">
      <c r="G1359" s="224"/>
    </row>
    <row r="1360" spans="7:7" x14ac:dyDescent="0.25">
      <c r="G1360" s="224"/>
    </row>
    <row r="1361" spans="7:7" x14ac:dyDescent="0.25">
      <c r="G1361" s="224"/>
    </row>
    <row r="1362" spans="7:7" x14ac:dyDescent="0.25">
      <c r="G1362" s="224"/>
    </row>
    <row r="1363" spans="7:7" x14ac:dyDescent="0.25">
      <c r="G1363" s="224"/>
    </row>
    <row r="1364" spans="7:7" x14ac:dyDescent="0.25">
      <c r="G1364" s="224"/>
    </row>
    <row r="1365" spans="7:7" x14ac:dyDescent="0.25">
      <c r="G1365" s="224"/>
    </row>
    <row r="1366" spans="7:7" x14ac:dyDescent="0.25">
      <c r="G1366" s="224"/>
    </row>
    <row r="1367" spans="7:7" x14ac:dyDescent="0.25">
      <c r="G1367" s="224"/>
    </row>
    <row r="1368" spans="7:7" x14ac:dyDescent="0.25">
      <c r="G1368" s="224"/>
    </row>
    <row r="1369" spans="7:7" x14ac:dyDescent="0.25">
      <c r="G1369" s="224"/>
    </row>
    <row r="1370" spans="7:7" x14ac:dyDescent="0.25">
      <c r="G1370" s="224"/>
    </row>
    <row r="1371" spans="7:7" x14ac:dyDescent="0.25">
      <c r="G1371" s="224"/>
    </row>
    <row r="1372" spans="7:7" x14ac:dyDescent="0.25">
      <c r="G1372" s="224"/>
    </row>
    <row r="1373" spans="7:7" x14ac:dyDescent="0.25">
      <c r="G1373" s="224"/>
    </row>
    <row r="1374" spans="7:7" x14ac:dyDescent="0.25">
      <c r="G1374" s="224"/>
    </row>
    <row r="1375" spans="7:7" x14ac:dyDescent="0.25">
      <c r="G1375" s="224"/>
    </row>
    <row r="1376" spans="7:7" x14ac:dyDescent="0.25">
      <c r="G1376" s="224"/>
    </row>
    <row r="1377" spans="7:7" x14ac:dyDescent="0.25">
      <c r="G1377" s="224"/>
    </row>
    <row r="1378" spans="7:7" x14ac:dyDescent="0.25">
      <c r="G1378" s="224"/>
    </row>
    <row r="1379" spans="7:7" x14ac:dyDescent="0.25">
      <c r="G1379" s="224"/>
    </row>
    <row r="1380" spans="7:7" x14ac:dyDescent="0.25">
      <c r="G1380" s="224"/>
    </row>
    <row r="1381" spans="7:7" x14ac:dyDescent="0.25">
      <c r="G1381" s="224"/>
    </row>
  </sheetData>
  <mergeCells count="4">
    <mergeCell ref="A14:E14"/>
    <mergeCell ref="A22:E22"/>
    <mergeCell ref="A30:E30"/>
    <mergeCell ref="B55:D55"/>
  </mergeCells>
  <pageMargins left="0.75" right="0.75" top="1" bottom="1" header="0.5" footer="0.5"/>
  <pageSetup paperSize="9" scale="52" orientation="portrait" r:id="rId1"/>
  <headerFooter alignWithMargins="0"/>
  <rowBreaks count="1" manualBreakCount="1">
    <brk id="86"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1"/>
  <sheetViews>
    <sheetView rightToLeft="1" zoomScaleNormal="100" workbookViewId="0">
      <selection activeCell="C42" sqref="C42"/>
    </sheetView>
  </sheetViews>
  <sheetFormatPr defaultRowHeight="13.8" x14ac:dyDescent="0.25"/>
  <cols>
    <col min="1" max="1" width="8.19921875" style="280" customWidth="1"/>
    <col min="2" max="2" width="27.59765625" style="360" customWidth="1"/>
    <col min="3" max="3" width="10.19921875" style="359" bestFit="1" customWidth="1"/>
    <col min="4" max="4" width="7.8984375" style="359" customWidth="1"/>
    <col min="5" max="5" width="11.5" style="359" bestFit="1" customWidth="1"/>
    <col min="6" max="6" width="39.69921875" style="360" customWidth="1"/>
    <col min="7" max="256" width="9" style="274"/>
    <col min="257" max="257" width="8.19921875" style="274" customWidth="1"/>
    <col min="258" max="258" width="27.59765625" style="274" customWidth="1"/>
    <col min="259" max="259" width="10.19921875" style="274" bestFit="1" customWidth="1"/>
    <col min="260" max="260" width="7.8984375" style="274" customWidth="1"/>
    <col min="261" max="261" width="11.5" style="274" bestFit="1" customWidth="1"/>
    <col min="262" max="262" width="39.69921875" style="274" customWidth="1"/>
    <col min="263" max="512" width="9" style="274"/>
    <col min="513" max="513" width="8.19921875" style="274" customWidth="1"/>
    <col min="514" max="514" width="27.59765625" style="274" customWidth="1"/>
    <col min="515" max="515" width="10.19921875" style="274" bestFit="1" customWidth="1"/>
    <col min="516" max="516" width="7.8984375" style="274" customWidth="1"/>
    <col min="517" max="517" width="11.5" style="274" bestFit="1" customWidth="1"/>
    <col min="518" max="518" width="39.69921875" style="274" customWidth="1"/>
    <col min="519" max="768" width="9" style="274"/>
    <col min="769" max="769" width="8.19921875" style="274" customWidth="1"/>
    <col min="770" max="770" width="27.59765625" style="274" customWidth="1"/>
    <col min="771" max="771" width="10.19921875" style="274" bestFit="1" customWidth="1"/>
    <col min="772" max="772" width="7.8984375" style="274" customWidth="1"/>
    <col min="773" max="773" width="11.5" style="274" bestFit="1" customWidth="1"/>
    <col min="774" max="774" width="39.69921875" style="274" customWidth="1"/>
    <col min="775" max="1024" width="9" style="274"/>
    <col min="1025" max="1025" width="8.19921875" style="274" customWidth="1"/>
    <col min="1026" max="1026" width="27.59765625" style="274" customWidth="1"/>
    <col min="1027" max="1027" width="10.19921875" style="274" bestFit="1" customWidth="1"/>
    <col min="1028" max="1028" width="7.8984375" style="274" customWidth="1"/>
    <col min="1029" max="1029" width="11.5" style="274" bestFit="1" customWidth="1"/>
    <col min="1030" max="1030" width="39.69921875" style="274" customWidth="1"/>
    <col min="1031" max="1280" width="9" style="274"/>
    <col min="1281" max="1281" width="8.19921875" style="274" customWidth="1"/>
    <col min="1282" max="1282" width="27.59765625" style="274" customWidth="1"/>
    <col min="1283" max="1283" width="10.19921875" style="274" bestFit="1" customWidth="1"/>
    <col min="1284" max="1284" width="7.8984375" style="274" customWidth="1"/>
    <col min="1285" max="1285" width="11.5" style="274" bestFit="1" customWidth="1"/>
    <col min="1286" max="1286" width="39.69921875" style="274" customWidth="1"/>
    <col min="1287" max="1536" width="9" style="274"/>
    <col min="1537" max="1537" width="8.19921875" style="274" customWidth="1"/>
    <col min="1538" max="1538" width="27.59765625" style="274" customWidth="1"/>
    <col min="1539" max="1539" width="10.19921875" style="274" bestFit="1" customWidth="1"/>
    <col min="1540" max="1540" width="7.8984375" style="274" customWidth="1"/>
    <col min="1541" max="1541" width="11.5" style="274" bestFit="1" customWidth="1"/>
    <col min="1542" max="1542" width="39.69921875" style="274" customWidth="1"/>
    <col min="1543" max="1792" width="9" style="274"/>
    <col min="1793" max="1793" width="8.19921875" style="274" customWidth="1"/>
    <col min="1794" max="1794" width="27.59765625" style="274" customWidth="1"/>
    <col min="1795" max="1795" width="10.19921875" style="274" bestFit="1" customWidth="1"/>
    <col min="1796" max="1796" width="7.8984375" style="274" customWidth="1"/>
    <col min="1797" max="1797" width="11.5" style="274" bestFit="1" customWidth="1"/>
    <col min="1798" max="1798" width="39.69921875" style="274" customWidth="1"/>
    <col min="1799" max="2048" width="9" style="274"/>
    <col min="2049" max="2049" width="8.19921875" style="274" customWidth="1"/>
    <col min="2050" max="2050" width="27.59765625" style="274" customWidth="1"/>
    <col min="2051" max="2051" width="10.19921875" style="274" bestFit="1" customWidth="1"/>
    <col min="2052" max="2052" width="7.8984375" style="274" customWidth="1"/>
    <col min="2053" max="2053" width="11.5" style="274" bestFit="1" customWidth="1"/>
    <col min="2054" max="2054" width="39.69921875" style="274" customWidth="1"/>
    <col min="2055" max="2304" width="9" style="274"/>
    <col min="2305" max="2305" width="8.19921875" style="274" customWidth="1"/>
    <col min="2306" max="2306" width="27.59765625" style="274" customWidth="1"/>
    <col min="2307" max="2307" width="10.19921875" style="274" bestFit="1" customWidth="1"/>
    <col min="2308" max="2308" width="7.8984375" style="274" customWidth="1"/>
    <col min="2309" max="2309" width="11.5" style="274" bestFit="1" customWidth="1"/>
    <col min="2310" max="2310" width="39.69921875" style="274" customWidth="1"/>
    <col min="2311" max="2560" width="9" style="274"/>
    <col min="2561" max="2561" width="8.19921875" style="274" customWidth="1"/>
    <col min="2562" max="2562" width="27.59765625" style="274" customWidth="1"/>
    <col min="2563" max="2563" width="10.19921875" style="274" bestFit="1" customWidth="1"/>
    <col min="2564" max="2564" width="7.8984375" style="274" customWidth="1"/>
    <col min="2565" max="2565" width="11.5" style="274" bestFit="1" customWidth="1"/>
    <col min="2566" max="2566" width="39.69921875" style="274" customWidth="1"/>
    <col min="2567" max="2816" width="9" style="274"/>
    <col min="2817" max="2817" width="8.19921875" style="274" customWidth="1"/>
    <col min="2818" max="2818" width="27.59765625" style="274" customWidth="1"/>
    <col min="2819" max="2819" width="10.19921875" style="274" bestFit="1" customWidth="1"/>
    <col min="2820" max="2820" width="7.8984375" style="274" customWidth="1"/>
    <col min="2821" max="2821" width="11.5" style="274" bestFit="1" customWidth="1"/>
    <col min="2822" max="2822" width="39.69921875" style="274" customWidth="1"/>
    <col min="2823" max="3072" width="9" style="274"/>
    <col min="3073" max="3073" width="8.19921875" style="274" customWidth="1"/>
    <col min="3074" max="3074" width="27.59765625" style="274" customWidth="1"/>
    <col min="3075" max="3075" width="10.19921875" style="274" bestFit="1" customWidth="1"/>
    <col min="3076" max="3076" width="7.8984375" style="274" customWidth="1"/>
    <col min="3077" max="3077" width="11.5" style="274" bestFit="1" customWidth="1"/>
    <col min="3078" max="3078" width="39.69921875" style="274" customWidth="1"/>
    <col min="3079" max="3328" width="9" style="274"/>
    <col min="3329" max="3329" width="8.19921875" style="274" customWidth="1"/>
    <col min="3330" max="3330" width="27.59765625" style="274" customWidth="1"/>
    <col min="3331" max="3331" width="10.19921875" style="274" bestFit="1" customWidth="1"/>
    <col min="3332" max="3332" width="7.8984375" style="274" customWidth="1"/>
    <col min="3333" max="3333" width="11.5" style="274" bestFit="1" customWidth="1"/>
    <col min="3334" max="3334" width="39.69921875" style="274" customWidth="1"/>
    <col min="3335" max="3584" width="9" style="274"/>
    <col min="3585" max="3585" width="8.19921875" style="274" customWidth="1"/>
    <col min="3586" max="3586" width="27.59765625" style="274" customWidth="1"/>
    <col min="3587" max="3587" width="10.19921875" style="274" bestFit="1" customWidth="1"/>
    <col min="3588" max="3588" width="7.8984375" style="274" customWidth="1"/>
    <col min="3589" max="3589" width="11.5" style="274" bestFit="1" customWidth="1"/>
    <col min="3590" max="3590" width="39.69921875" style="274" customWidth="1"/>
    <col min="3591" max="3840" width="9" style="274"/>
    <col min="3841" max="3841" width="8.19921875" style="274" customWidth="1"/>
    <col min="3842" max="3842" width="27.59765625" style="274" customWidth="1"/>
    <col min="3843" max="3843" width="10.19921875" style="274" bestFit="1" customWidth="1"/>
    <col min="3844" max="3844" width="7.8984375" style="274" customWidth="1"/>
    <col min="3845" max="3845" width="11.5" style="274" bestFit="1" customWidth="1"/>
    <col min="3846" max="3846" width="39.69921875" style="274" customWidth="1"/>
    <col min="3847" max="4096" width="9" style="274"/>
    <col min="4097" max="4097" width="8.19921875" style="274" customWidth="1"/>
    <col min="4098" max="4098" width="27.59765625" style="274" customWidth="1"/>
    <col min="4099" max="4099" width="10.19921875" style="274" bestFit="1" customWidth="1"/>
    <col min="4100" max="4100" width="7.8984375" style="274" customWidth="1"/>
    <col min="4101" max="4101" width="11.5" style="274" bestFit="1" customWidth="1"/>
    <col min="4102" max="4102" width="39.69921875" style="274" customWidth="1"/>
    <col min="4103" max="4352" width="9" style="274"/>
    <col min="4353" max="4353" width="8.19921875" style="274" customWidth="1"/>
    <col min="4354" max="4354" width="27.59765625" style="274" customWidth="1"/>
    <col min="4355" max="4355" width="10.19921875" style="274" bestFit="1" customWidth="1"/>
    <col min="4356" max="4356" width="7.8984375" style="274" customWidth="1"/>
    <col min="4357" max="4357" width="11.5" style="274" bestFit="1" customWidth="1"/>
    <col min="4358" max="4358" width="39.69921875" style="274" customWidth="1"/>
    <col min="4359" max="4608" width="9" style="274"/>
    <col min="4609" max="4609" width="8.19921875" style="274" customWidth="1"/>
    <col min="4610" max="4610" width="27.59765625" style="274" customWidth="1"/>
    <col min="4611" max="4611" width="10.19921875" style="274" bestFit="1" customWidth="1"/>
    <col min="4612" max="4612" width="7.8984375" style="274" customWidth="1"/>
    <col min="4613" max="4613" width="11.5" style="274" bestFit="1" customWidth="1"/>
    <col min="4614" max="4614" width="39.69921875" style="274" customWidth="1"/>
    <col min="4615" max="4864" width="9" style="274"/>
    <col min="4865" max="4865" width="8.19921875" style="274" customWidth="1"/>
    <col min="4866" max="4866" width="27.59765625" style="274" customWidth="1"/>
    <col min="4867" max="4867" width="10.19921875" style="274" bestFit="1" customWidth="1"/>
    <col min="4868" max="4868" width="7.8984375" style="274" customWidth="1"/>
    <col min="4869" max="4869" width="11.5" style="274" bestFit="1" customWidth="1"/>
    <col min="4870" max="4870" width="39.69921875" style="274" customWidth="1"/>
    <col min="4871" max="5120" width="9" style="274"/>
    <col min="5121" max="5121" width="8.19921875" style="274" customWidth="1"/>
    <col min="5122" max="5122" width="27.59765625" style="274" customWidth="1"/>
    <col min="5123" max="5123" width="10.19921875" style="274" bestFit="1" customWidth="1"/>
    <col min="5124" max="5124" width="7.8984375" style="274" customWidth="1"/>
    <col min="5125" max="5125" width="11.5" style="274" bestFit="1" customWidth="1"/>
    <col min="5126" max="5126" width="39.69921875" style="274" customWidth="1"/>
    <col min="5127" max="5376" width="9" style="274"/>
    <col min="5377" max="5377" width="8.19921875" style="274" customWidth="1"/>
    <col min="5378" max="5378" width="27.59765625" style="274" customWidth="1"/>
    <col min="5379" max="5379" width="10.19921875" style="274" bestFit="1" customWidth="1"/>
    <col min="5380" max="5380" width="7.8984375" style="274" customWidth="1"/>
    <col min="5381" max="5381" width="11.5" style="274" bestFit="1" customWidth="1"/>
    <col min="5382" max="5382" width="39.69921875" style="274" customWidth="1"/>
    <col min="5383" max="5632" width="9" style="274"/>
    <col min="5633" max="5633" width="8.19921875" style="274" customWidth="1"/>
    <col min="5634" max="5634" width="27.59765625" style="274" customWidth="1"/>
    <col min="5635" max="5635" width="10.19921875" style="274" bestFit="1" customWidth="1"/>
    <col min="5636" max="5636" width="7.8984375" style="274" customWidth="1"/>
    <col min="5637" max="5637" width="11.5" style="274" bestFit="1" customWidth="1"/>
    <col min="5638" max="5638" width="39.69921875" style="274" customWidth="1"/>
    <col min="5639" max="5888" width="9" style="274"/>
    <col min="5889" max="5889" width="8.19921875" style="274" customWidth="1"/>
    <col min="5890" max="5890" width="27.59765625" style="274" customWidth="1"/>
    <col min="5891" max="5891" width="10.19921875" style="274" bestFit="1" customWidth="1"/>
    <col min="5892" max="5892" width="7.8984375" style="274" customWidth="1"/>
    <col min="5893" max="5893" width="11.5" style="274" bestFit="1" customWidth="1"/>
    <col min="5894" max="5894" width="39.69921875" style="274" customWidth="1"/>
    <col min="5895" max="6144" width="9" style="274"/>
    <col min="6145" max="6145" width="8.19921875" style="274" customWidth="1"/>
    <col min="6146" max="6146" width="27.59765625" style="274" customWidth="1"/>
    <col min="6147" max="6147" width="10.19921875" style="274" bestFit="1" customWidth="1"/>
    <col min="6148" max="6148" width="7.8984375" style="274" customWidth="1"/>
    <col min="6149" max="6149" width="11.5" style="274" bestFit="1" customWidth="1"/>
    <col min="6150" max="6150" width="39.69921875" style="274" customWidth="1"/>
    <col min="6151" max="6400" width="9" style="274"/>
    <col min="6401" max="6401" width="8.19921875" style="274" customWidth="1"/>
    <col min="6402" max="6402" width="27.59765625" style="274" customWidth="1"/>
    <col min="6403" max="6403" width="10.19921875" style="274" bestFit="1" customWidth="1"/>
    <col min="6404" max="6404" width="7.8984375" style="274" customWidth="1"/>
    <col min="6405" max="6405" width="11.5" style="274" bestFit="1" customWidth="1"/>
    <col min="6406" max="6406" width="39.69921875" style="274" customWidth="1"/>
    <col min="6407" max="6656" width="9" style="274"/>
    <col min="6657" max="6657" width="8.19921875" style="274" customWidth="1"/>
    <col min="6658" max="6658" width="27.59765625" style="274" customWidth="1"/>
    <col min="6659" max="6659" width="10.19921875" style="274" bestFit="1" customWidth="1"/>
    <col min="6660" max="6660" width="7.8984375" style="274" customWidth="1"/>
    <col min="6661" max="6661" width="11.5" style="274" bestFit="1" customWidth="1"/>
    <col min="6662" max="6662" width="39.69921875" style="274" customWidth="1"/>
    <col min="6663" max="6912" width="9" style="274"/>
    <col min="6913" max="6913" width="8.19921875" style="274" customWidth="1"/>
    <col min="6914" max="6914" width="27.59765625" style="274" customWidth="1"/>
    <col min="6915" max="6915" width="10.19921875" style="274" bestFit="1" customWidth="1"/>
    <col min="6916" max="6916" width="7.8984375" style="274" customWidth="1"/>
    <col min="6917" max="6917" width="11.5" style="274" bestFit="1" customWidth="1"/>
    <col min="6918" max="6918" width="39.69921875" style="274" customWidth="1"/>
    <col min="6919" max="7168" width="9" style="274"/>
    <col min="7169" max="7169" width="8.19921875" style="274" customWidth="1"/>
    <col min="7170" max="7170" width="27.59765625" style="274" customWidth="1"/>
    <col min="7171" max="7171" width="10.19921875" style="274" bestFit="1" customWidth="1"/>
    <col min="7172" max="7172" width="7.8984375" style="274" customWidth="1"/>
    <col min="7173" max="7173" width="11.5" style="274" bestFit="1" customWidth="1"/>
    <col min="7174" max="7174" width="39.69921875" style="274" customWidth="1"/>
    <col min="7175" max="7424" width="9" style="274"/>
    <col min="7425" max="7425" width="8.19921875" style="274" customWidth="1"/>
    <col min="7426" max="7426" width="27.59765625" style="274" customWidth="1"/>
    <col min="7427" max="7427" width="10.19921875" style="274" bestFit="1" customWidth="1"/>
    <col min="7428" max="7428" width="7.8984375" style="274" customWidth="1"/>
    <col min="7429" max="7429" width="11.5" style="274" bestFit="1" customWidth="1"/>
    <col min="7430" max="7430" width="39.69921875" style="274" customWidth="1"/>
    <col min="7431" max="7680" width="9" style="274"/>
    <col min="7681" max="7681" width="8.19921875" style="274" customWidth="1"/>
    <col min="7682" max="7682" width="27.59765625" style="274" customWidth="1"/>
    <col min="7683" max="7683" width="10.19921875" style="274" bestFit="1" customWidth="1"/>
    <col min="7684" max="7684" width="7.8984375" style="274" customWidth="1"/>
    <col min="7685" max="7685" width="11.5" style="274" bestFit="1" customWidth="1"/>
    <col min="7686" max="7686" width="39.69921875" style="274" customWidth="1"/>
    <col min="7687" max="7936" width="9" style="274"/>
    <col min="7937" max="7937" width="8.19921875" style="274" customWidth="1"/>
    <col min="7938" max="7938" width="27.59765625" style="274" customWidth="1"/>
    <col min="7939" max="7939" width="10.19921875" style="274" bestFit="1" customWidth="1"/>
    <col min="7940" max="7940" width="7.8984375" style="274" customWidth="1"/>
    <col min="7941" max="7941" width="11.5" style="274" bestFit="1" customWidth="1"/>
    <col min="7942" max="7942" width="39.69921875" style="274" customWidth="1"/>
    <col min="7943" max="8192" width="9" style="274"/>
    <col min="8193" max="8193" width="8.19921875" style="274" customWidth="1"/>
    <col min="8194" max="8194" width="27.59765625" style="274" customWidth="1"/>
    <col min="8195" max="8195" width="10.19921875" style="274" bestFit="1" customWidth="1"/>
    <col min="8196" max="8196" width="7.8984375" style="274" customWidth="1"/>
    <col min="8197" max="8197" width="11.5" style="274" bestFit="1" customWidth="1"/>
    <col min="8198" max="8198" width="39.69921875" style="274" customWidth="1"/>
    <col min="8199" max="8448" width="9" style="274"/>
    <col min="8449" max="8449" width="8.19921875" style="274" customWidth="1"/>
    <col min="8450" max="8450" width="27.59765625" style="274" customWidth="1"/>
    <col min="8451" max="8451" width="10.19921875" style="274" bestFit="1" customWidth="1"/>
    <col min="8452" max="8452" width="7.8984375" style="274" customWidth="1"/>
    <col min="8453" max="8453" width="11.5" style="274" bestFit="1" customWidth="1"/>
    <col min="8454" max="8454" width="39.69921875" style="274" customWidth="1"/>
    <col min="8455" max="8704" width="9" style="274"/>
    <col min="8705" max="8705" width="8.19921875" style="274" customWidth="1"/>
    <col min="8706" max="8706" width="27.59765625" style="274" customWidth="1"/>
    <col min="8707" max="8707" width="10.19921875" style="274" bestFit="1" customWidth="1"/>
    <col min="8708" max="8708" width="7.8984375" style="274" customWidth="1"/>
    <col min="8709" max="8709" width="11.5" style="274" bestFit="1" customWidth="1"/>
    <col min="8710" max="8710" width="39.69921875" style="274" customWidth="1"/>
    <col min="8711" max="8960" width="9" style="274"/>
    <col min="8961" max="8961" width="8.19921875" style="274" customWidth="1"/>
    <col min="8962" max="8962" width="27.59765625" style="274" customWidth="1"/>
    <col min="8963" max="8963" width="10.19921875" style="274" bestFit="1" customWidth="1"/>
    <col min="8964" max="8964" width="7.8984375" style="274" customWidth="1"/>
    <col min="8965" max="8965" width="11.5" style="274" bestFit="1" customWidth="1"/>
    <col min="8966" max="8966" width="39.69921875" style="274" customWidth="1"/>
    <col min="8967" max="9216" width="9" style="274"/>
    <col min="9217" max="9217" width="8.19921875" style="274" customWidth="1"/>
    <col min="9218" max="9218" width="27.59765625" style="274" customWidth="1"/>
    <col min="9219" max="9219" width="10.19921875" style="274" bestFit="1" customWidth="1"/>
    <col min="9220" max="9220" width="7.8984375" style="274" customWidth="1"/>
    <col min="9221" max="9221" width="11.5" style="274" bestFit="1" customWidth="1"/>
    <col min="9222" max="9222" width="39.69921875" style="274" customWidth="1"/>
    <col min="9223" max="9472" width="9" style="274"/>
    <col min="9473" max="9473" width="8.19921875" style="274" customWidth="1"/>
    <col min="9474" max="9474" width="27.59765625" style="274" customWidth="1"/>
    <col min="9475" max="9475" width="10.19921875" style="274" bestFit="1" customWidth="1"/>
    <col min="9476" max="9476" width="7.8984375" style="274" customWidth="1"/>
    <col min="9477" max="9477" width="11.5" style="274" bestFit="1" customWidth="1"/>
    <col min="9478" max="9478" width="39.69921875" style="274" customWidth="1"/>
    <col min="9479" max="9728" width="9" style="274"/>
    <col min="9729" max="9729" width="8.19921875" style="274" customWidth="1"/>
    <col min="9730" max="9730" width="27.59765625" style="274" customWidth="1"/>
    <col min="9731" max="9731" width="10.19921875" style="274" bestFit="1" customWidth="1"/>
    <col min="9732" max="9732" width="7.8984375" style="274" customWidth="1"/>
    <col min="9733" max="9733" width="11.5" style="274" bestFit="1" customWidth="1"/>
    <col min="9734" max="9734" width="39.69921875" style="274" customWidth="1"/>
    <col min="9735" max="9984" width="9" style="274"/>
    <col min="9985" max="9985" width="8.19921875" style="274" customWidth="1"/>
    <col min="9986" max="9986" width="27.59765625" style="274" customWidth="1"/>
    <col min="9987" max="9987" width="10.19921875" style="274" bestFit="1" customWidth="1"/>
    <col min="9988" max="9988" width="7.8984375" style="274" customWidth="1"/>
    <col min="9989" max="9989" width="11.5" style="274" bestFit="1" customWidth="1"/>
    <col min="9990" max="9990" width="39.69921875" style="274" customWidth="1"/>
    <col min="9991" max="10240" width="9" style="274"/>
    <col min="10241" max="10241" width="8.19921875" style="274" customWidth="1"/>
    <col min="10242" max="10242" width="27.59765625" style="274" customWidth="1"/>
    <col min="10243" max="10243" width="10.19921875" style="274" bestFit="1" customWidth="1"/>
    <col min="10244" max="10244" width="7.8984375" style="274" customWidth="1"/>
    <col min="10245" max="10245" width="11.5" style="274" bestFit="1" customWidth="1"/>
    <col min="10246" max="10246" width="39.69921875" style="274" customWidth="1"/>
    <col min="10247" max="10496" width="9" style="274"/>
    <col min="10497" max="10497" width="8.19921875" style="274" customWidth="1"/>
    <col min="10498" max="10498" width="27.59765625" style="274" customWidth="1"/>
    <col min="10499" max="10499" width="10.19921875" style="274" bestFit="1" customWidth="1"/>
    <col min="10500" max="10500" width="7.8984375" style="274" customWidth="1"/>
    <col min="10501" max="10501" width="11.5" style="274" bestFit="1" customWidth="1"/>
    <col min="10502" max="10502" width="39.69921875" style="274" customWidth="1"/>
    <col min="10503" max="10752" width="9" style="274"/>
    <col min="10753" max="10753" width="8.19921875" style="274" customWidth="1"/>
    <col min="10754" max="10754" width="27.59765625" style="274" customWidth="1"/>
    <col min="10755" max="10755" width="10.19921875" style="274" bestFit="1" customWidth="1"/>
    <col min="10756" max="10756" width="7.8984375" style="274" customWidth="1"/>
    <col min="10757" max="10757" width="11.5" style="274" bestFit="1" customWidth="1"/>
    <col min="10758" max="10758" width="39.69921875" style="274" customWidth="1"/>
    <col min="10759" max="11008" width="9" style="274"/>
    <col min="11009" max="11009" width="8.19921875" style="274" customWidth="1"/>
    <col min="11010" max="11010" width="27.59765625" style="274" customWidth="1"/>
    <col min="11011" max="11011" width="10.19921875" style="274" bestFit="1" customWidth="1"/>
    <col min="11012" max="11012" width="7.8984375" style="274" customWidth="1"/>
    <col min="11013" max="11013" width="11.5" style="274" bestFit="1" customWidth="1"/>
    <col min="11014" max="11014" width="39.69921875" style="274" customWidth="1"/>
    <col min="11015" max="11264" width="9" style="274"/>
    <col min="11265" max="11265" width="8.19921875" style="274" customWidth="1"/>
    <col min="11266" max="11266" width="27.59765625" style="274" customWidth="1"/>
    <col min="11267" max="11267" width="10.19921875" style="274" bestFit="1" customWidth="1"/>
    <col min="11268" max="11268" width="7.8984375" style="274" customWidth="1"/>
    <col min="11269" max="11269" width="11.5" style="274" bestFit="1" customWidth="1"/>
    <col min="11270" max="11270" width="39.69921875" style="274" customWidth="1"/>
    <col min="11271" max="11520" width="9" style="274"/>
    <col min="11521" max="11521" width="8.19921875" style="274" customWidth="1"/>
    <col min="11522" max="11522" width="27.59765625" style="274" customWidth="1"/>
    <col min="11523" max="11523" width="10.19921875" style="274" bestFit="1" customWidth="1"/>
    <col min="11524" max="11524" width="7.8984375" style="274" customWidth="1"/>
    <col min="11525" max="11525" width="11.5" style="274" bestFit="1" customWidth="1"/>
    <col min="11526" max="11526" width="39.69921875" style="274" customWidth="1"/>
    <col min="11527" max="11776" width="9" style="274"/>
    <col min="11777" max="11777" width="8.19921875" style="274" customWidth="1"/>
    <col min="11778" max="11778" width="27.59765625" style="274" customWidth="1"/>
    <col min="11779" max="11779" width="10.19921875" style="274" bestFit="1" customWidth="1"/>
    <col min="11780" max="11780" width="7.8984375" style="274" customWidth="1"/>
    <col min="11781" max="11781" width="11.5" style="274" bestFit="1" customWidth="1"/>
    <col min="11782" max="11782" width="39.69921875" style="274" customWidth="1"/>
    <col min="11783" max="12032" width="9" style="274"/>
    <col min="12033" max="12033" width="8.19921875" style="274" customWidth="1"/>
    <col min="12034" max="12034" width="27.59765625" style="274" customWidth="1"/>
    <col min="12035" max="12035" width="10.19921875" style="274" bestFit="1" customWidth="1"/>
    <col min="12036" max="12036" width="7.8984375" style="274" customWidth="1"/>
    <col min="12037" max="12037" width="11.5" style="274" bestFit="1" customWidth="1"/>
    <col min="12038" max="12038" width="39.69921875" style="274" customWidth="1"/>
    <col min="12039" max="12288" width="9" style="274"/>
    <col min="12289" max="12289" width="8.19921875" style="274" customWidth="1"/>
    <col min="12290" max="12290" width="27.59765625" style="274" customWidth="1"/>
    <col min="12291" max="12291" width="10.19921875" style="274" bestFit="1" customWidth="1"/>
    <col min="12292" max="12292" width="7.8984375" style="274" customWidth="1"/>
    <col min="12293" max="12293" width="11.5" style="274" bestFit="1" customWidth="1"/>
    <col min="12294" max="12294" width="39.69921875" style="274" customWidth="1"/>
    <col min="12295" max="12544" width="9" style="274"/>
    <col min="12545" max="12545" width="8.19921875" style="274" customWidth="1"/>
    <col min="12546" max="12546" width="27.59765625" style="274" customWidth="1"/>
    <col min="12547" max="12547" width="10.19921875" style="274" bestFit="1" customWidth="1"/>
    <col min="12548" max="12548" width="7.8984375" style="274" customWidth="1"/>
    <col min="12549" max="12549" width="11.5" style="274" bestFit="1" customWidth="1"/>
    <col min="12550" max="12550" width="39.69921875" style="274" customWidth="1"/>
    <col min="12551" max="12800" width="9" style="274"/>
    <col min="12801" max="12801" width="8.19921875" style="274" customWidth="1"/>
    <col min="12802" max="12802" width="27.59765625" style="274" customWidth="1"/>
    <col min="12803" max="12803" width="10.19921875" style="274" bestFit="1" customWidth="1"/>
    <col min="12804" max="12804" width="7.8984375" style="274" customWidth="1"/>
    <col min="12805" max="12805" width="11.5" style="274" bestFit="1" customWidth="1"/>
    <col min="12806" max="12806" width="39.69921875" style="274" customWidth="1"/>
    <col min="12807" max="13056" width="9" style="274"/>
    <col min="13057" max="13057" width="8.19921875" style="274" customWidth="1"/>
    <col min="13058" max="13058" width="27.59765625" style="274" customWidth="1"/>
    <col min="13059" max="13059" width="10.19921875" style="274" bestFit="1" customWidth="1"/>
    <col min="13060" max="13060" width="7.8984375" style="274" customWidth="1"/>
    <col min="13061" max="13061" width="11.5" style="274" bestFit="1" customWidth="1"/>
    <col min="13062" max="13062" width="39.69921875" style="274" customWidth="1"/>
    <col min="13063" max="13312" width="9" style="274"/>
    <col min="13313" max="13313" width="8.19921875" style="274" customWidth="1"/>
    <col min="13314" max="13314" width="27.59765625" style="274" customWidth="1"/>
    <col min="13315" max="13315" width="10.19921875" style="274" bestFit="1" customWidth="1"/>
    <col min="13316" max="13316" width="7.8984375" style="274" customWidth="1"/>
    <col min="13317" max="13317" width="11.5" style="274" bestFit="1" customWidth="1"/>
    <col min="13318" max="13318" width="39.69921875" style="274" customWidth="1"/>
    <col min="13319" max="13568" width="9" style="274"/>
    <col min="13569" max="13569" width="8.19921875" style="274" customWidth="1"/>
    <col min="13570" max="13570" width="27.59765625" style="274" customWidth="1"/>
    <col min="13571" max="13571" width="10.19921875" style="274" bestFit="1" customWidth="1"/>
    <col min="13572" max="13572" width="7.8984375" style="274" customWidth="1"/>
    <col min="13573" max="13573" width="11.5" style="274" bestFit="1" customWidth="1"/>
    <col min="13574" max="13574" width="39.69921875" style="274" customWidth="1"/>
    <col min="13575" max="13824" width="9" style="274"/>
    <col min="13825" max="13825" width="8.19921875" style="274" customWidth="1"/>
    <col min="13826" max="13826" width="27.59765625" style="274" customWidth="1"/>
    <col min="13827" max="13827" width="10.19921875" style="274" bestFit="1" customWidth="1"/>
    <col min="13828" max="13828" width="7.8984375" style="274" customWidth="1"/>
    <col min="13829" max="13829" width="11.5" style="274" bestFit="1" customWidth="1"/>
    <col min="13830" max="13830" width="39.69921875" style="274" customWidth="1"/>
    <col min="13831" max="14080" width="9" style="274"/>
    <col min="14081" max="14081" width="8.19921875" style="274" customWidth="1"/>
    <col min="14082" max="14082" width="27.59765625" style="274" customWidth="1"/>
    <col min="14083" max="14083" width="10.19921875" style="274" bestFit="1" customWidth="1"/>
    <col min="14084" max="14084" width="7.8984375" style="274" customWidth="1"/>
    <col min="14085" max="14085" width="11.5" style="274" bestFit="1" customWidth="1"/>
    <col min="14086" max="14086" width="39.69921875" style="274" customWidth="1"/>
    <col min="14087" max="14336" width="9" style="274"/>
    <col min="14337" max="14337" width="8.19921875" style="274" customWidth="1"/>
    <col min="14338" max="14338" width="27.59765625" style="274" customWidth="1"/>
    <col min="14339" max="14339" width="10.19921875" style="274" bestFit="1" customWidth="1"/>
    <col min="14340" max="14340" width="7.8984375" style="274" customWidth="1"/>
    <col min="14341" max="14341" width="11.5" style="274" bestFit="1" customWidth="1"/>
    <col min="14342" max="14342" width="39.69921875" style="274" customWidth="1"/>
    <col min="14343" max="14592" width="9" style="274"/>
    <col min="14593" max="14593" width="8.19921875" style="274" customWidth="1"/>
    <col min="14594" max="14594" width="27.59765625" style="274" customWidth="1"/>
    <col min="14595" max="14595" width="10.19921875" style="274" bestFit="1" customWidth="1"/>
    <col min="14596" max="14596" width="7.8984375" style="274" customWidth="1"/>
    <col min="14597" max="14597" width="11.5" style="274" bestFit="1" customWidth="1"/>
    <col min="14598" max="14598" width="39.69921875" style="274" customWidth="1"/>
    <col min="14599" max="14848" width="9" style="274"/>
    <col min="14849" max="14849" width="8.19921875" style="274" customWidth="1"/>
    <col min="14850" max="14850" width="27.59765625" style="274" customWidth="1"/>
    <col min="14851" max="14851" width="10.19921875" style="274" bestFit="1" customWidth="1"/>
    <col min="14852" max="14852" width="7.8984375" style="274" customWidth="1"/>
    <col min="14853" max="14853" width="11.5" style="274" bestFit="1" customWidth="1"/>
    <col min="14854" max="14854" width="39.69921875" style="274" customWidth="1"/>
    <col min="14855" max="15104" width="9" style="274"/>
    <col min="15105" max="15105" width="8.19921875" style="274" customWidth="1"/>
    <col min="15106" max="15106" width="27.59765625" style="274" customWidth="1"/>
    <col min="15107" max="15107" width="10.19921875" style="274" bestFit="1" customWidth="1"/>
    <col min="15108" max="15108" width="7.8984375" style="274" customWidth="1"/>
    <col min="15109" max="15109" width="11.5" style="274" bestFit="1" customWidth="1"/>
    <col min="15110" max="15110" width="39.69921875" style="274" customWidth="1"/>
    <col min="15111" max="15360" width="9" style="274"/>
    <col min="15361" max="15361" width="8.19921875" style="274" customWidth="1"/>
    <col min="15362" max="15362" width="27.59765625" style="274" customWidth="1"/>
    <col min="15363" max="15363" width="10.19921875" style="274" bestFit="1" customWidth="1"/>
    <col min="15364" max="15364" width="7.8984375" style="274" customWidth="1"/>
    <col min="15365" max="15365" width="11.5" style="274" bestFit="1" customWidth="1"/>
    <col min="15366" max="15366" width="39.69921875" style="274" customWidth="1"/>
    <col min="15367" max="15616" width="9" style="274"/>
    <col min="15617" max="15617" width="8.19921875" style="274" customWidth="1"/>
    <col min="15618" max="15618" width="27.59765625" style="274" customWidth="1"/>
    <col min="15619" max="15619" width="10.19921875" style="274" bestFit="1" customWidth="1"/>
    <col min="15620" max="15620" width="7.8984375" style="274" customWidth="1"/>
    <col min="15621" max="15621" width="11.5" style="274" bestFit="1" customWidth="1"/>
    <col min="15622" max="15622" width="39.69921875" style="274" customWidth="1"/>
    <col min="15623" max="15872" width="9" style="274"/>
    <col min="15873" max="15873" width="8.19921875" style="274" customWidth="1"/>
    <col min="15874" max="15874" width="27.59765625" style="274" customWidth="1"/>
    <col min="15875" max="15875" width="10.19921875" style="274" bestFit="1" customWidth="1"/>
    <col min="15876" max="15876" width="7.8984375" style="274" customWidth="1"/>
    <col min="15877" max="15877" width="11.5" style="274" bestFit="1" customWidth="1"/>
    <col min="15878" max="15878" width="39.69921875" style="274" customWidth="1"/>
    <col min="15879" max="16128" width="9" style="274"/>
    <col min="16129" max="16129" width="8.19921875" style="274" customWidth="1"/>
    <col min="16130" max="16130" width="27.59765625" style="274" customWidth="1"/>
    <col min="16131" max="16131" width="10.19921875" style="274" bestFit="1" customWidth="1"/>
    <col min="16132" max="16132" width="7.8984375" style="274" customWidth="1"/>
    <col min="16133" max="16133" width="11.5" style="274" bestFit="1" customWidth="1"/>
    <col min="16134" max="16134" width="39.69921875" style="274" customWidth="1"/>
    <col min="16135" max="16384" width="9" style="274"/>
  </cols>
  <sheetData>
    <row r="3" spans="1:6" ht="22.65" customHeight="1" x14ac:dyDescent="0.25">
      <c r="A3" s="268"/>
      <c r="B3" s="269"/>
      <c r="C3" s="270"/>
      <c r="D3" s="271"/>
      <c r="E3" s="272"/>
      <c r="F3" s="273"/>
    </row>
    <row r="4" spans="1:6" ht="14.25" customHeight="1" x14ac:dyDescent="0.25">
      <c r="A4" s="268"/>
      <c r="B4" s="275"/>
      <c r="C4" s="276"/>
      <c r="D4" s="277"/>
      <c r="E4" s="277"/>
      <c r="F4" s="273"/>
    </row>
    <row r="5" spans="1:6" s="280" customFormat="1" ht="27.9" customHeight="1" x14ac:dyDescent="0.25">
      <c r="A5" s="278" t="s">
        <v>0</v>
      </c>
      <c r="B5" s="278" t="s">
        <v>1</v>
      </c>
      <c r="C5" s="278" t="s">
        <v>2</v>
      </c>
      <c r="D5" s="279" t="s">
        <v>3</v>
      </c>
      <c r="E5" s="279" t="s">
        <v>4</v>
      </c>
      <c r="F5" s="279" t="s">
        <v>5</v>
      </c>
    </row>
    <row r="6" spans="1:6" x14ac:dyDescent="0.25">
      <c r="A6" s="281"/>
      <c r="B6" s="282" t="s">
        <v>6</v>
      </c>
      <c r="C6" s="283"/>
      <c r="D6" s="284"/>
      <c r="E6" s="284"/>
      <c r="F6" s="285"/>
    </row>
    <row r="7" spans="1:6" s="280" customFormat="1" ht="69" customHeight="1" x14ac:dyDescent="0.25">
      <c r="A7" s="771" t="s">
        <v>7</v>
      </c>
      <c r="B7" s="286" t="s">
        <v>8</v>
      </c>
      <c r="C7" s="287">
        <v>100</v>
      </c>
      <c r="D7" s="288">
        <v>780</v>
      </c>
      <c r="E7" s="288">
        <f>D7*C7</f>
        <v>78000</v>
      </c>
      <c r="F7" s="287" t="s">
        <v>9</v>
      </c>
    </row>
    <row r="8" spans="1:6" s="280" customFormat="1" ht="13.2" x14ac:dyDescent="0.25">
      <c r="A8" s="772"/>
      <c r="B8" s="286" t="s">
        <v>10</v>
      </c>
      <c r="C8" s="287">
        <v>1</v>
      </c>
      <c r="D8" s="288">
        <v>2000</v>
      </c>
      <c r="E8" s="288" t="s">
        <v>11</v>
      </c>
      <c r="F8" s="289" t="s">
        <v>12</v>
      </c>
    </row>
    <row r="9" spans="1:6" s="280" customFormat="1" ht="13.2" x14ac:dyDescent="0.25">
      <c r="A9" s="772"/>
      <c r="B9" s="286" t="s">
        <v>13</v>
      </c>
      <c r="C9" s="287">
        <v>1</v>
      </c>
      <c r="D9" s="288">
        <v>1760</v>
      </c>
      <c r="E9" s="288" t="s">
        <v>11</v>
      </c>
      <c r="F9" s="289" t="s">
        <v>14</v>
      </c>
    </row>
    <row r="10" spans="1:6" s="280" customFormat="1" ht="13.2" x14ac:dyDescent="0.25">
      <c r="A10" s="772"/>
      <c r="B10" s="286" t="s">
        <v>302</v>
      </c>
      <c r="C10" s="287">
        <v>1</v>
      </c>
      <c r="D10" s="288">
        <v>500</v>
      </c>
      <c r="E10" s="288" t="s">
        <v>11</v>
      </c>
      <c r="F10" s="289" t="s">
        <v>12</v>
      </c>
    </row>
    <row r="11" spans="1:6" s="280" customFormat="1" ht="13.2" x14ac:dyDescent="0.25">
      <c r="A11" s="772"/>
      <c r="B11" s="286" t="s">
        <v>303</v>
      </c>
      <c r="C11" s="287">
        <v>1</v>
      </c>
      <c r="D11" s="288">
        <v>440</v>
      </c>
      <c r="E11" s="288" t="s">
        <v>11</v>
      </c>
      <c r="F11" s="289" t="s">
        <v>14</v>
      </c>
    </row>
    <row r="12" spans="1:6" s="280" customFormat="1" ht="13.2" x14ac:dyDescent="0.25">
      <c r="A12" s="772"/>
      <c r="B12" s="286" t="s">
        <v>304</v>
      </c>
      <c r="C12" s="287">
        <v>1</v>
      </c>
      <c r="D12" s="288">
        <v>936</v>
      </c>
      <c r="E12" s="288">
        <f>D12*C12</f>
        <v>936</v>
      </c>
      <c r="F12" s="289" t="s">
        <v>305</v>
      </c>
    </row>
    <row r="13" spans="1:6" s="280" customFormat="1" ht="66" x14ac:dyDescent="0.25">
      <c r="A13" s="771" t="s">
        <v>15</v>
      </c>
      <c r="B13" s="286" t="s">
        <v>8</v>
      </c>
      <c r="C13" s="287">
        <v>100</v>
      </c>
      <c r="D13" s="288">
        <v>432</v>
      </c>
      <c r="E13" s="288">
        <f>D13*C13</f>
        <v>43200</v>
      </c>
      <c r="F13" s="287" t="s">
        <v>16</v>
      </c>
    </row>
    <row r="14" spans="1:6" s="280" customFormat="1" ht="13.2" x14ac:dyDescent="0.25">
      <c r="A14" s="772"/>
      <c r="B14" s="286" t="s">
        <v>10</v>
      </c>
      <c r="C14" s="287">
        <v>1</v>
      </c>
      <c r="D14" s="288">
        <v>720</v>
      </c>
      <c r="E14" s="288" t="s">
        <v>11</v>
      </c>
      <c r="F14" s="289" t="s">
        <v>12</v>
      </c>
    </row>
    <row r="15" spans="1:6" s="280" customFormat="1" ht="13.2" x14ac:dyDescent="0.25">
      <c r="A15" s="772"/>
      <c r="B15" s="286" t="s">
        <v>13</v>
      </c>
      <c r="C15" s="287">
        <v>1</v>
      </c>
      <c r="D15" s="288">
        <v>625</v>
      </c>
      <c r="E15" s="288" t="s">
        <v>11</v>
      </c>
      <c r="F15" s="289" t="s">
        <v>14</v>
      </c>
    </row>
    <row r="16" spans="1:6" s="280" customFormat="1" ht="13.2" x14ac:dyDescent="0.25">
      <c r="A16" s="772"/>
      <c r="B16" s="286" t="s">
        <v>302</v>
      </c>
      <c r="C16" s="287">
        <v>1</v>
      </c>
      <c r="D16" s="288">
        <v>180</v>
      </c>
      <c r="E16" s="288" t="s">
        <v>11</v>
      </c>
      <c r="F16" s="289" t="s">
        <v>12</v>
      </c>
    </row>
    <row r="17" spans="1:6" s="280" customFormat="1" ht="13.2" x14ac:dyDescent="0.25">
      <c r="A17" s="772"/>
      <c r="B17" s="286" t="s">
        <v>303</v>
      </c>
      <c r="C17" s="287">
        <v>1</v>
      </c>
      <c r="D17" s="288">
        <v>157</v>
      </c>
      <c r="E17" s="288" t="s">
        <v>11</v>
      </c>
      <c r="F17" s="289" t="s">
        <v>14</v>
      </c>
    </row>
    <row r="18" spans="1:6" s="280" customFormat="1" ht="13.2" x14ac:dyDescent="0.25">
      <c r="A18" s="772"/>
      <c r="B18" s="286" t="s">
        <v>304</v>
      </c>
      <c r="C18" s="287">
        <v>1</v>
      </c>
      <c r="D18" s="288">
        <v>519</v>
      </c>
      <c r="E18" s="288">
        <f>D18*C18</f>
        <v>519</v>
      </c>
      <c r="F18" s="289" t="s">
        <v>305</v>
      </c>
    </row>
    <row r="19" spans="1:6" ht="12.75" customHeight="1" x14ac:dyDescent="0.25">
      <c r="A19" s="290"/>
      <c r="B19" s="282" t="s">
        <v>17</v>
      </c>
      <c r="C19" s="291"/>
      <c r="D19" s="284"/>
      <c r="E19" s="284"/>
      <c r="F19" s="292"/>
    </row>
    <row r="20" spans="1:6" ht="14.25" customHeight="1" x14ac:dyDescent="0.25">
      <c r="A20" s="293" t="s">
        <v>18</v>
      </c>
      <c r="B20" s="286" t="s">
        <v>19</v>
      </c>
      <c r="C20" s="294">
        <v>5</v>
      </c>
      <c r="D20" s="288">
        <v>4250</v>
      </c>
      <c r="E20" s="288">
        <f>D20*C20</f>
        <v>21250</v>
      </c>
      <c r="F20" s="295" t="s">
        <v>20</v>
      </c>
    </row>
    <row r="21" spans="1:6" ht="26.4" x14ac:dyDescent="0.25">
      <c r="A21" s="296" t="s">
        <v>21</v>
      </c>
      <c r="B21" s="297" t="s">
        <v>306</v>
      </c>
      <c r="C21" s="294">
        <v>5</v>
      </c>
      <c r="D21" s="288">
        <v>2200</v>
      </c>
      <c r="E21" s="288">
        <f>D21*C21</f>
        <v>11000</v>
      </c>
      <c r="F21" s="295" t="s">
        <v>307</v>
      </c>
    </row>
    <row r="22" spans="1:6" ht="26.4" x14ac:dyDescent="0.25">
      <c r="A22" s="296" t="s">
        <v>308</v>
      </c>
      <c r="B22" s="297" t="s">
        <v>309</v>
      </c>
      <c r="C22" s="294">
        <v>5</v>
      </c>
      <c r="D22" s="288">
        <v>1070</v>
      </c>
      <c r="E22" s="288">
        <f>D22*C22</f>
        <v>5350</v>
      </c>
      <c r="F22" s="295" t="s">
        <v>310</v>
      </c>
    </row>
    <row r="23" spans="1:6" x14ac:dyDescent="0.25">
      <c r="A23" s="293" t="s">
        <v>23</v>
      </c>
      <c r="B23" s="286" t="s">
        <v>24</v>
      </c>
      <c r="C23" s="294">
        <v>200</v>
      </c>
      <c r="D23" s="288">
        <v>5</v>
      </c>
      <c r="E23" s="288">
        <f>D23*C23</f>
        <v>1000</v>
      </c>
      <c r="F23" s="295" t="s">
        <v>25</v>
      </c>
    </row>
    <row r="24" spans="1:6" ht="39.6" x14ac:dyDescent="0.25">
      <c r="A24" s="296" t="s">
        <v>26</v>
      </c>
      <c r="B24" s="297" t="s">
        <v>27</v>
      </c>
      <c r="C24" s="294">
        <v>200</v>
      </c>
      <c r="D24" s="288">
        <v>55</v>
      </c>
      <c r="E24" s="288" t="s">
        <v>11</v>
      </c>
      <c r="F24" s="295" t="s">
        <v>28</v>
      </c>
    </row>
    <row r="25" spans="1:6" ht="26.25" customHeight="1" thickBot="1" x14ac:dyDescent="0.3">
      <c r="A25" s="298"/>
      <c r="B25" s="299" t="s">
        <v>29</v>
      </c>
      <c r="C25" s="300"/>
      <c r="D25" s="301"/>
      <c r="E25" s="301"/>
      <c r="F25" s="302"/>
    </row>
    <row r="26" spans="1:6" x14ac:dyDescent="0.25">
      <c r="A26" s="768" t="s">
        <v>30</v>
      </c>
      <c r="B26" s="303" t="s">
        <v>31</v>
      </c>
      <c r="C26" s="304">
        <v>200</v>
      </c>
      <c r="D26" s="305">
        <v>18</v>
      </c>
      <c r="E26" s="306" t="s">
        <v>11</v>
      </c>
      <c r="F26" s="307" t="s">
        <v>32</v>
      </c>
    </row>
    <row r="27" spans="1:6" x14ac:dyDescent="0.25">
      <c r="A27" s="769"/>
      <c r="B27" s="286" t="s">
        <v>33</v>
      </c>
      <c r="C27" s="294">
        <v>1</v>
      </c>
      <c r="D27" s="288">
        <v>2900</v>
      </c>
      <c r="E27" s="288">
        <f>D27*C27</f>
        <v>2900</v>
      </c>
      <c r="F27" s="308"/>
    </row>
    <row r="28" spans="1:6" x14ac:dyDescent="0.25">
      <c r="A28" s="769"/>
      <c r="B28" s="286" t="s">
        <v>34</v>
      </c>
      <c r="C28" s="294">
        <v>1</v>
      </c>
      <c r="D28" s="309">
        <v>1250</v>
      </c>
      <c r="E28" s="288">
        <f>D28*C28</f>
        <v>1250</v>
      </c>
      <c r="F28" s="308"/>
    </row>
    <row r="29" spans="1:6" x14ac:dyDescent="0.2">
      <c r="A29" s="769"/>
      <c r="B29" s="286" t="s">
        <v>35</v>
      </c>
      <c r="C29" s="294">
        <v>1</v>
      </c>
      <c r="D29" s="309">
        <v>9000</v>
      </c>
      <c r="E29" s="288" t="s">
        <v>11</v>
      </c>
      <c r="F29" s="310" t="s">
        <v>36</v>
      </c>
    </row>
    <row r="30" spans="1:6" x14ac:dyDescent="0.2">
      <c r="A30" s="769"/>
      <c r="B30" s="286" t="s">
        <v>37</v>
      </c>
      <c r="C30" s="294">
        <v>1</v>
      </c>
      <c r="D30" s="309">
        <v>3500</v>
      </c>
      <c r="E30" s="288" t="s">
        <v>11</v>
      </c>
      <c r="F30" s="310" t="s">
        <v>38</v>
      </c>
    </row>
    <row r="31" spans="1:6" x14ac:dyDescent="0.2">
      <c r="A31" s="769"/>
      <c r="B31" s="311" t="s">
        <v>138</v>
      </c>
      <c r="C31" s="312">
        <v>1</v>
      </c>
      <c r="D31" s="313">
        <v>2070</v>
      </c>
      <c r="E31" s="314">
        <f>D31*C31</f>
        <v>2070</v>
      </c>
      <c r="F31" s="315" t="s">
        <v>311</v>
      </c>
    </row>
    <row r="32" spans="1:6" ht="14.4" thickBot="1" x14ac:dyDescent="0.25">
      <c r="A32" s="769"/>
      <c r="B32" s="316" t="s">
        <v>26</v>
      </c>
      <c r="C32" s="317">
        <v>200</v>
      </c>
      <c r="D32" s="318">
        <v>220</v>
      </c>
      <c r="E32" s="319">
        <f>D32*C32</f>
        <v>44000</v>
      </c>
      <c r="F32" s="320" t="s">
        <v>39</v>
      </c>
    </row>
    <row r="33" spans="1:6" ht="14.4" thickBot="1" x14ac:dyDescent="0.25">
      <c r="A33" s="770"/>
      <c r="B33" s="321" t="s">
        <v>312</v>
      </c>
      <c r="C33" s="322">
        <v>200</v>
      </c>
      <c r="D33" s="323">
        <v>35</v>
      </c>
      <c r="E33" s="319">
        <f>D33*C33</f>
        <v>7000</v>
      </c>
      <c r="F33" s="324" t="s">
        <v>313</v>
      </c>
    </row>
    <row r="34" spans="1:6" ht="27" thickBot="1" x14ac:dyDescent="0.3">
      <c r="A34" s="768" t="s">
        <v>40</v>
      </c>
      <c r="B34" s="303" t="s">
        <v>41</v>
      </c>
      <c r="C34" s="304">
        <v>200</v>
      </c>
      <c r="D34" s="305">
        <v>145</v>
      </c>
      <c r="E34" s="319" t="s">
        <v>11</v>
      </c>
      <c r="F34" s="307" t="s">
        <v>42</v>
      </c>
    </row>
    <row r="35" spans="1:6" ht="14.4" thickBot="1" x14ac:dyDescent="0.3">
      <c r="A35" s="769"/>
      <c r="B35" s="321" t="s">
        <v>43</v>
      </c>
      <c r="C35" s="322">
        <v>200</v>
      </c>
      <c r="D35" s="323">
        <v>30</v>
      </c>
      <c r="E35" s="319" t="s">
        <v>11</v>
      </c>
      <c r="F35" s="325" t="s">
        <v>44</v>
      </c>
    </row>
    <row r="36" spans="1:6" ht="14.4" thickBot="1" x14ac:dyDescent="0.3">
      <c r="A36" s="770"/>
      <c r="B36" s="311" t="s">
        <v>45</v>
      </c>
      <c r="C36" s="312">
        <v>1</v>
      </c>
      <c r="D36" s="313">
        <v>4000</v>
      </c>
      <c r="E36" s="314" t="s">
        <v>11</v>
      </c>
      <c r="F36" s="326"/>
    </row>
    <row r="37" spans="1:6" x14ac:dyDescent="0.25">
      <c r="A37" s="768" t="s">
        <v>314</v>
      </c>
      <c r="B37" s="286" t="s">
        <v>315</v>
      </c>
      <c r="C37" s="294">
        <v>200</v>
      </c>
      <c r="D37" s="309">
        <v>260</v>
      </c>
      <c r="E37" s="288" t="s">
        <v>11</v>
      </c>
      <c r="F37" s="295" t="s">
        <v>316</v>
      </c>
    </row>
    <row r="38" spans="1:6" x14ac:dyDescent="0.25">
      <c r="A38" s="769"/>
      <c r="B38" s="286" t="s">
        <v>317</v>
      </c>
      <c r="C38" s="294">
        <v>200</v>
      </c>
      <c r="D38" s="309">
        <v>22.5</v>
      </c>
      <c r="E38" s="288" t="s">
        <v>11</v>
      </c>
      <c r="F38" s="295"/>
    </row>
    <row r="39" spans="1:6" ht="26.4" x14ac:dyDescent="0.25">
      <c r="A39" s="769"/>
      <c r="B39" s="286" t="s">
        <v>273</v>
      </c>
      <c r="C39" s="294">
        <v>200</v>
      </c>
      <c r="D39" s="309">
        <v>13</v>
      </c>
      <c r="E39" s="288" t="s">
        <v>11</v>
      </c>
      <c r="F39" s="295" t="s">
        <v>318</v>
      </c>
    </row>
    <row r="40" spans="1:6" ht="14.4" thickBot="1" x14ac:dyDescent="0.3">
      <c r="A40" s="769"/>
      <c r="B40" s="321" t="s">
        <v>319</v>
      </c>
      <c r="C40" s="322">
        <v>1</v>
      </c>
      <c r="D40" s="323">
        <v>21500</v>
      </c>
      <c r="E40" s="327" t="s">
        <v>11</v>
      </c>
      <c r="F40" s="325" t="s">
        <v>320</v>
      </c>
    </row>
    <row r="41" spans="1:6" ht="14.4" thickBot="1" x14ac:dyDescent="0.3">
      <c r="A41" s="770"/>
      <c r="B41" s="316" t="s">
        <v>321</v>
      </c>
      <c r="C41" s="317">
        <v>1</v>
      </c>
      <c r="D41" s="318">
        <v>2000</v>
      </c>
      <c r="E41" s="319" t="s">
        <v>11</v>
      </c>
      <c r="F41" s="328"/>
    </row>
    <row r="42" spans="1:6" ht="14.4" thickBot="1" x14ac:dyDescent="0.3">
      <c r="A42" s="329"/>
      <c r="B42" s="330" t="s">
        <v>46</v>
      </c>
      <c r="C42" s="331"/>
      <c r="D42" s="332"/>
      <c r="E42" s="332"/>
      <c r="F42" s="333"/>
    </row>
    <row r="43" spans="1:6" ht="66" x14ac:dyDescent="0.25">
      <c r="A43" s="768" t="s">
        <v>47</v>
      </c>
      <c r="B43" s="303" t="s">
        <v>48</v>
      </c>
      <c r="C43" s="304">
        <v>200</v>
      </c>
      <c r="D43" s="306">
        <v>165</v>
      </c>
      <c r="E43" s="306">
        <f>D43*C43</f>
        <v>33000</v>
      </c>
      <c r="F43" s="307" t="s">
        <v>49</v>
      </c>
    </row>
    <row r="44" spans="1:6" x14ac:dyDescent="0.25">
      <c r="A44" s="769"/>
      <c r="B44" s="286" t="s">
        <v>50</v>
      </c>
      <c r="C44" s="294">
        <v>1</v>
      </c>
      <c r="D44" s="288">
        <v>3400</v>
      </c>
      <c r="E44" s="288">
        <f>D44*C44</f>
        <v>3400</v>
      </c>
      <c r="F44" s="308"/>
    </row>
    <row r="45" spans="1:6" ht="40.200000000000003" thickBot="1" x14ac:dyDescent="0.3">
      <c r="A45" s="770"/>
      <c r="B45" s="316" t="s">
        <v>322</v>
      </c>
      <c r="C45" s="317">
        <v>200</v>
      </c>
      <c r="D45" s="319">
        <v>86</v>
      </c>
      <c r="E45" s="319">
        <f>D45*C45</f>
        <v>17200</v>
      </c>
      <c r="F45" s="328" t="s">
        <v>323</v>
      </c>
    </row>
    <row r="46" spans="1:6" ht="93" thickBot="1" x14ac:dyDescent="0.3">
      <c r="A46" s="334" t="s">
        <v>51</v>
      </c>
      <c r="B46" s="303" t="s">
        <v>52</v>
      </c>
      <c r="C46" s="304">
        <v>200</v>
      </c>
      <c r="D46" s="305">
        <v>295</v>
      </c>
      <c r="E46" s="319" t="s">
        <v>11</v>
      </c>
      <c r="F46" s="307" t="s">
        <v>53</v>
      </c>
    </row>
    <row r="47" spans="1:6" s="340" customFormat="1" x14ac:dyDescent="0.25">
      <c r="A47" s="335"/>
      <c r="B47" s="336" t="s">
        <v>54</v>
      </c>
      <c r="C47" s="337"/>
      <c r="D47" s="338"/>
      <c r="E47" s="338">
        <f>SUM(E7:E46)</f>
        <v>272075</v>
      </c>
      <c r="F47" s="339" t="s">
        <v>55</v>
      </c>
    </row>
    <row r="48" spans="1:6" s="340" customFormat="1" x14ac:dyDescent="0.25">
      <c r="A48" s="341"/>
      <c r="B48" s="342" t="s">
        <v>56</v>
      </c>
      <c r="C48" s="343"/>
      <c r="D48" s="344"/>
      <c r="E48" s="344">
        <f>E47/200</f>
        <v>1360.375</v>
      </c>
      <c r="F48" s="345"/>
    </row>
    <row r="49" spans="1:6" s="340" customFormat="1" x14ac:dyDescent="0.25">
      <c r="A49" s="341"/>
      <c r="B49" s="342" t="s">
        <v>57</v>
      </c>
      <c r="C49" s="343"/>
      <c r="D49" s="344"/>
      <c r="E49" s="344">
        <f>E48*1.16</f>
        <v>1578.0349999999999</v>
      </c>
      <c r="F49" s="345"/>
    </row>
    <row r="50" spans="1:6" s="340" customFormat="1" x14ac:dyDescent="0.25">
      <c r="A50" s="346"/>
      <c r="B50" s="347"/>
      <c r="C50" s="348"/>
      <c r="D50" s="349"/>
      <c r="E50" s="349"/>
      <c r="F50" s="350"/>
    </row>
    <row r="51" spans="1:6" s="340" customFormat="1" x14ac:dyDescent="0.25">
      <c r="A51" s="346"/>
      <c r="B51" s="347"/>
      <c r="C51" s="348"/>
      <c r="D51" s="349"/>
      <c r="E51" s="349"/>
      <c r="F51" s="350"/>
    </row>
    <row r="52" spans="1:6" s="340" customFormat="1" x14ac:dyDescent="0.25">
      <c r="A52" s="346"/>
      <c r="B52" s="347"/>
      <c r="C52" s="348"/>
      <c r="D52" s="349"/>
      <c r="E52" s="349"/>
      <c r="F52" s="350"/>
    </row>
    <row r="53" spans="1:6" ht="17.399999999999999" x14ac:dyDescent="0.25">
      <c r="A53" s="351"/>
      <c r="B53" s="352" t="s">
        <v>58</v>
      </c>
      <c r="C53" s="353"/>
      <c r="D53" s="354"/>
      <c r="E53" s="354"/>
      <c r="F53" s="355"/>
    </row>
    <row r="54" spans="1:6" ht="15" x14ac:dyDescent="0.25">
      <c r="A54" s="356" t="s">
        <v>59</v>
      </c>
      <c r="B54" s="357" t="s">
        <v>60</v>
      </c>
      <c r="C54" s="358"/>
    </row>
    <row r="55" spans="1:6" ht="15" x14ac:dyDescent="0.25">
      <c r="A55" s="356" t="s">
        <v>59</v>
      </c>
      <c r="B55" s="357" t="s">
        <v>61</v>
      </c>
      <c r="C55" s="358"/>
    </row>
    <row r="56" spans="1:6" ht="15" x14ac:dyDescent="0.25">
      <c r="A56" s="356" t="s">
        <v>59</v>
      </c>
      <c r="B56" s="361" t="s">
        <v>62</v>
      </c>
    </row>
    <row r="57" spans="1:6" ht="15" x14ac:dyDescent="0.25">
      <c r="A57" s="356"/>
      <c r="B57" s="361" t="s">
        <v>63</v>
      </c>
    </row>
    <row r="58" spans="1:6" ht="15" x14ac:dyDescent="0.25">
      <c r="A58" s="356" t="s">
        <v>59</v>
      </c>
      <c r="B58" s="361" t="s">
        <v>64</v>
      </c>
    </row>
    <row r="59" spans="1:6" ht="15" x14ac:dyDescent="0.25">
      <c r="B59" s="361" t="s">
        <v>65</v>
      </c>
    </row>
    <row r="60" spans="1:6" ht="14.4" thickBot="1" x14ac:dyDescent="0.3"/>
    <row r="61" spans="1:6" customFormat="1" ht="25.2" thickBot="1" x14ac:dyDescent="0.45">
      <c r="A61" s="362" t="s">
        <v>66</v>
      </c>
      <c r="B61" s="363"/>
      <c r="C61" s="363"/>
      <c r="D61" s="363"/>
      <c r="E61" s="363"/>
      <c r="F61" s="364"/>
    </row>
    <row r="62" spans="1:6" customFormat="1" ht="18" thickBot="1" x14ac:dyDescent="0.35">
      <c r="B62" s="365" t="s">
        <v>67</v>
      </c>
      <c r="C62" s="366"/>
      <c r="D62" s="366"/>
      <c r="E62" s="366"/>
      <c r="F62" s="367"/>
    </row>
    <row r="63" spans="1:6" customFormat="1" ht="35.4" thickBot="1" x14ac:dyDescent="0.3">
      <c r="B63" s="368" t="s">
        <v>68</v>
      </c>
      <c r="C63" s="368" t="s">
        <v>3</v>
      </c>
      <c r="D63" s="368" t="s">
        <v>69</v>
      </c>
      <c r="E63" s="368" t="s">
        <v>4</v>
      </c>
      <c r="F63" s="368" t="s">
        <v>5</v>
      </c>
    </row>
    <row r="64" spans="1:6" customFormat="1" ht="15" x14ac:dyDescent="0.25">
      <c r="B64" s="369" t="s">
        <v>70</v>
      </c>
      <c r="C64" s="370">
        <f>E32+E28+E27+E33</f>
        <v>55150</v>
      </c>
      <c r="D64" s="371">
        <v>1</v>
      </c>
      <c r="E64" s="370">
        <f t="shared" ref="E64:E70" si="0">D64*C64</f>
        <v>55150</v>
      </c>
      <c r="F64" s="372"/>
    </row>
    <row r="65" spans="2:6" customFormat="1" ht="15" x14ac:dyDescent="0.25">
      <c r="B65" s="373" t="s">
        <v>71</v>
      </c>
      <c r="C65" s="370">
        <f>D7/2</f>
        <v>390</v>
      </c>
      <c r="D65" s="371">
        <v>200</v>
      </c>
      <c r="E65" s="370">
        <f t="shared" si="0"/>
        <v>78000</v>
      </c>
      <c r="F65" s="372"/>
    </row>
    <row r="66" spans="2:6" customFormat="1" ht="15" x14ac:dyDescent="0.25">
      <c r="B66" s="373" t="s">
        <v>72</v>
      </c>
      <c r="C66" s="370">
        <f>D43</f>
        <v>165</v>
      </c>
      <c r="D66" s="371">
        <f>$C$78</f>
        <v>200</v>
      </c>
      <c r="E66" s="370">
        <f t="shared" si="0"/>
        <v>33000</v>
      </c>
      <c r="F66" s="372"/>
    </row>
    <row r="67" spans="2:6" customFormat="1" ht="30" x14ac:dyDescent="0.25">
      <c r="B67" s="374" t="s">
        <v>73</v>
      </c>
      <c r="C67" s="370">
        <v>55</v>
      </c>
      <c r="D67" s="371">
        <f>$C$78</f>
        <v>200</v>
      </c>
      <c r="E67" s="370">
        <f t="shared" si="0"/>
        <v>11000</v>
      </c>
      <c r="F67" s="372"/>
    </row>
    <row r="68" spans="2:6" customFormat="1" ht="30" x14ac:dyDescent="0.25">
      <c r="B68" s="374" t="s">
        <v>74</v>
      </c>
      <c r="C68" s="370">
        <f>D45</f>
        <v>86</v>
      </c>
      <c r="D68" s="371">
        <f>$C$78</f>
        <v>200</v>
      </c>
      <c r="E68" s="370">
        <f t="shared" si="0"/>
        <v>17200</v>
      </c>
      <c r="F68" s="375"/>
    </row>
    <row r="69" spans="2:6" customFormat="1" ht="15" x14ac:dyDescent="0.25">
      <c r="B69" s="376" t="s">
        <v>75</v>
      </c>
      <c r="C69" s="370">
        <f>D20</f>
        <v>4250</v>
      </c>
      <c r="D69" s="371">
        <v>5</v>
      </c>
      <c r="E69" s="370">
        <f t="shared" si="0"/>
        <v>21250</v>
      </c>
      <c r="F69" s="375"/>
    </row>
    <row r="70" spans="2:6" customFormat="1" ht="15" x14ac:dyDescent="0.25">
      <c r="B70" s="374" t="s">
        <v>76</v>
      </c>
      <c r="C70" s="370">
        <f>D21</f>
        <v>2200</v>
      </c>
      <c r="D70" s="371">
        <v>5</v>
      </c>
      <c r="E70" s="370">
        <f t="shared" si="0"/>
        <v>11000</v>
      </c>
      <c r="F70" s="375"/>
    </row>
    <row r="71" spans="2:6" customFormat="1" ht="15" x14ac:dyDescent="0.25">
      <c r="B71" s="374" t="s">
        <v>324</v>
      </c>
      <c r="C71" s="370">
        <f>D22</f>
        <v>1070</v>
      </c>
      <c r="D71" s="371">
        <v>5</v>
      </c>
      <c r="E71" s="370">
        <f>D71*C71</f>
        <v>5350</v>
      </c>
      <c r="F71" s="375"/>
    </row>
    <row r="72" spans="2:6" customFormat="1" ht="15.6" x14ac:dyDescent="0.3">
      <c r="B72" s="377" t="s">
        <v>77</v>
      </c>
      <c r="C72" s="378"/>
      <c r="D72" s="378"/>
      <c r="E72" s="379">
        <f>SUM(E64:E71)</f>
        <v>231950</v>
      </c>
      <c r="F72" s="375"/>
    </row>
    <row r="73" spans="2:6" customFormat="1" ht="15.6" x14ac:dyDescent="0.3">
      <c r="B73" s="377" t="s">
        <v>78</v>
      </c>
      <c r="C73" s="378"/>
      <c r="D73" s="378"/>
      <c r="E73" s="378">
        <f>E72/C78</f>
        <v>1159.75</v>
      </c>
      <c r="F73" s="375"/>
    </row>
    <row r="74" spans="2:6" customFormat="1" ht="15" x14ac:dyDescent="0.25">
      <c r="B74" s="373" t="s">
        <v>79</v>
      </c>
      <c r="C74" s="380"/>
      <c r="D74" s="380"/>
      <c r="E74" s="381">
        <f>E72*C77</f>
        <v>269062</v>
      </c>
      <c r="F74" s="382"/>
    </row>
    <row r="75" spans="2:6" customFormat="1" ht="15.6" thickBot="1" x14ac:dyDescent="0.3">
      <c r="B75" s="383" t="s">
        <v>80</v>
      </c>
      <c r="C75" s="384"/>
      <c r="D75" s="384"/>
      <c r="E75" s="384">
        <f>E74/C78</f>
        <v>1345.31</v>
      </c>
      <c r="F75" s="385"/>
    </row>
    <row r="76" spans="2:6" customFormat="1" x14ac:dyDescent="0.25"/>
    <row r="77" spans="2:6" customFormat="1" x14ac:dyDescent="0.25">
      <c r="B77" t="s">
        <v>81</v>
      </c>
      <c r="C77">
        <v>1.1599999999999999</v>
      </c>
    </row>
    <row r="78" spans="2:6" customFormat="1" x14ac:dyDescent="0.25">
      <c r="B78" t="s">
        <v>82</v>
      </c>
      <c r="C78">
        <v>200</v>
      </c>
    </row>
    <row r="79" spans="2:6" customFormat="1" x14ac:dyDescent="0.25">
      <c r="B79" t="s">
        <v>83</v>
      </c>
      <c r="C79">
        <v>3</v>
      </c>
    </row>
    <row r="80" spans="2:6" customFormat="1" x14ac:dyDescent="0.25">
      <c r="B80" t="s">
        <v>84</v>
      </c>
      <c r="C80">
        <v>5</v>
      </c>
    </row>
    <row r="81" customFormat="1" x14ac:dyDescent="0.25"/>
  </sheetData>
  <mergeCells count="6">
    <mergeCell ref="A34:A36"/>
    <mergeCell ref="A37:A41"/>
    <mergeCell ref="A43:A45"/>
    <mergeCell ref="A7:A12"/>
    <mergeCell ref="A13:A18"/>
    <mergeCell ref="A26:A33"/>
  </mergeCells>
  <pageMargins left="0.75" right="0.75" top="1" bottom="1" header="0.5" footer="0.5"/>
  <pageSetup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4"/>
  <sheetViews>
    <sheetView rightToLeft="1" topLeftCell="A19" zoomScaleNormal="100" workbookViewId="0">
      <selection activeCell="C42" sqref="C42"/>
    </sheetView>
  </sheetViews>
  <sheetFormatPr defaultRowHeight="13.8" x14ac:dyDescent="0.25"/>
  <cols>
    <col min="1" max="1" width="8.19921875" style="280" customWidth="1"/>
    <col min="2" max="2" width="31.5" style="360" customWidth="1"/>
    <col min="3" max="3" width="10.19921875" style="359" bestFit="1" customWidth="1"/>
    <col min="4" max="4" width="7.8984375" style="359" customWidth="1"/>
    <col min="5" max="5" width="11.5" style="359" bestFit="1" customWidth="1"/>
    <col min="6" max="6" width="39.69921875" style="360" customWidth="1"/>
    <col min="7" max="256" width="9" style="274"/>
    <col min="257" max="257" width="8.19921875" style="274" customWidth="1"/>
    <col min="258" max="258" width="31.5" style="274" customWidth="1"/>
    <col min="259" max="259" width="10.19921875" style="274" bestFit="1" customWidth="1"/>
    <col min="260" max="260" width="7.8984375" style="274" customWidth="1"/>
    <col min="261" max="261" width="11.5" style="274" bestFit="1" customWidth="1"/>
    <col min="262" max="262" width="39.69921875" style="274" customWidth="1"/>
    <col min="263" max="512" width="9" style="274"/>
    <col min="513" max="513" width="8.19921875" style="274" customWidth="1"/>
    <col min="514" max="514" width="31.5" style="274" customWidth="1"/>
    <col min="515" max="515" width="10.19921875" style="274" bestFit="1" customWidth="1"/>
    <col min="516" max="516" width="7.8984375" style="274" customWidth="1"/>
    <col min="517" max="517" width="11.5" style="274" bestFit="1" customWidth="1"/>
    <col min="518" max="518" width="39.69921875" style="274" customWidth="1"/>
    <col min="519" max="768" width="9" style="274"/>
    <col min="769" max="769" width="8.19921875" style="274" customWidth="1"/>
    <col min="770" max="770" width="31.5" style="274" customWidth="1"/>
    <col min="771" max="771" width="10.19921875" style="274" bestFit="1" customWidth="1"/>
    <col min="772" max="772" width="7.8984375" style="274" customWidth="1"/>
    <col min="773" max="773" width="11.5" style="274" bestFit="1" customWidth="1"/>
    <col min="774" max="774" width="39.69921875" style="274" customWidth="1"/>
    <col min="775" max="1024" width="9" style="274"/>
    <col min="1025" max="1025" width="8.19921875" style="274" customWidth="1"/>
    <col min="1026" max="1026" width="31.5" style="274" customWidth="1"/>
    <col min="1027" max="1027" width="10.19921875" style="274" bestFit="1" customWidth="1"/>
    <col min="1028" max="1028" width="7.8984375" style="274" customWidth="1"/>
    <col min="1029" max="1029" width="11.5" style="274" bestFit="1" customWidth="1"/>
    <col min="1030" max="1030" width="39.69921875" style="274" customWidth="1"/>
    <col min="1031" max="1280" width="9" style="274"/>
    <col min="1281" max="1281" width="8.19921875" style="274" customWidth="1"/>
    <col min="1282" max="1282" width="31.5" style="274" customWidth="1"/>
    <col min="1283" max="1283" width="10.19921875" style="274" bestFit="1" customWidth="1"/>
    <col min="1284" max="1284" width="7.8984375" style="274" customWidth="1"/>
    <col min="1285" max="1285" width="11.5" style="274" bestFit="1" customWidth="1"/>
    <col min="1286" max="1286" width="39.69921875" style="274" customWidth="1"/>
    <col min="1287" max="1536" width="9" style="274"/>
    <col min="1537" max="1537" width="8.19921875" style="274" customWidth="1"/>
    <col min="1538" max="1538" width="31.5" style="274" customWidth="1"/>
    <col min="1539" max="1539" width="10.19921875" style="274" bestFit="1" customWidth="1"/>
    <col min="1540" max="1540" width="7.8984375" style="274" customWidth="1"/>
    <col min="1541" max="1541" width="11.5" style="274" bestFit="1" customWidth="1"/>
    <col min="1542" max="1542" width="39.69921875" style="274" customWidth="1"/>
    <col min="1543" max="1792" width="9" style="274"/>
    <col min="1793" max="1793" width="8.19921875" style="274" customWidth="1"/>
    <col min="1794" max="1794" width="31.5" style="274" customWidth="1"/>
    <col min="1795" max="1795" width="10.19921875" style="274" bestFit="1" customWidth="1"/>
    <col min="1796" max="1796" width="7.8984375" style="274" customWidth="1"/>
    <col min="1797" max="1797" width="11.5" style="274" bestFit="1" customWidth="1"/>
    <col min="1798" max="1798" width="39.69921875" style="274" customWidth="1"/>
    <col min="1799" max="2048" width="9" style="274"/>
    <col min="2049" max="2049" width="8.19921875" style="274" customWidth="1"/>
    <col min="2050" max="2050" width="31.5" style="274" customWidth="1"/>
    <col min="2051" max="2051" width="10.19921875" style="274" bestFit="1" customWidth="1"/>
    <col min="2052" max="2052" width="7.8984375" style="274" customWidth="1"/>
    <col min="2053" max="2053" width="11.5" style="274" bestFit="1" customWidth="1"/>
    <col min="2054" max="2054" width="39.69921875" style="274" customWidth="1"/>
    <col min="2055" max="2304" width="9" style="274"/>
    <col min="2305" max="2305" width="8.19921875" style="274" customWidth="1"/>
    <col min="2306" max="2306" width="31.5" style="274" customWidth="1"/>
    <col min="2307" max="2307" width="10.19921875" style="274" bestFit="1" customWidth="1"/>
    <col min="2308" max="2308" width="7.8984375" style="274" customWidth="1"/>
    <col min="2309" max="2309" width="11.5" style="274" bestFit="1" customWidth="1"/>
    <col min="2310" max="2310" width="39.69921875" style="274" customWidth="1"/>
    <col min="2311" max="2560" width="9" style="274"/>
    <col min="2561" max="2561" width="8.19921875" style="274" customWidth="1"/>
    <col min="2562" max="2562" width="31.5" style="274" customWidth="1"/>
    <col min="2563" max="2563" width="10.19921875" style="274" bestFit="1" customWidth="1"/>
    <col min="2564" max="2564" width="7.8984375" style="274" customWidth="1"/>
    <col min="2565" max="2565" width="11.5" style="274" bestFit="1" customWidth="1"/>
    <col min="2566" max="2566" width="39.69921875" style="274" customWidth="1"/>
    <col min="2567" max="2816" width="9" style="274"/>
    <col min="2817" max="2817" width="8.19921875" style="274" customWidth="1"/>
    <col min="2818" max="2818" width="31.5" style="274" customWidth="1"/>
    <col min="2819" max="2819" width="10.19921875" style="274" bestFit="1" customWidth="1"/>
    <col min="2820" max="2820" width="7.8984375" style="274" customWidth="1"/>
    <col min="2821" max="2821" width="11.5" style="274" bestFit="1" customWidth="1"/>
    <col min="2822" max="2822" width="39.69921875" style="274" customWidth="1"/>
    <col min="2823" max="3072" width="9" style="274"/>
    <col min="3073" max="3073" width="8.19921875" style="274" customWidth="1"/>
    <col min="3074" max="3074" width="31.5" style="274" customWidth="1"/>
    <col min="3075" max="3075" width="10.19921875" style="274" bestFit="1" customWidth="1"/>
    <col min="3076" max="3076" width="7.8984375" style="274" customWidth="1"/>
    <col min="3077" max="3077" width="11.5" style="274" bestFit="1" customWidth="1"/>
    <col min="3078" max="3078" width="39.69921875" style="274" customWidth="1"/>
    <col min="3079" max="3328" width="9" style="274"/>
    <col min="3329" max="3329" width="8.19921875" style="274" customWidth="1"/>
    <col min="3330" max="3330" width="31.5" style="274" customWidth="1"/>
    <col min="3331" max="3331" width="10.19921875" style="274" bestFit="1" customWidth="1"/>
    <col min="3332" max="3332" width="7.8984375" style="274" customWidth="1"/>
    <col min="3333" max="3333" width="11.5" style="274" bestFit="1" customWidth="1"/>
    <col min="3334" max="3334" width="39.69921875" style="274" customWidth="1"/>
    <col min="3335" max="3584" width="9" style="274"/>
    <col min="3585" max="3585" width="8.19921875" style="274" customWidth="1"/>
    <col min="3586" max="3586" width="31.5" style="274" customWidth="1"/>
    <col min="3587" max="3587" width="10.19921875" style="274" bestFit="1" customWidth="1"/>
    <col min="3588" max="3588" width="7.8984375" style="274" customWidth="1"/>
    <col min="3589" max="3589" width="11.5" style="274" bestFit="1" customWidth="1"/>
    <col min="3590" max="3590" width="39.69921875" style="274" customWidth="1"/>
    <col min="3591" max="3840" width="9" style="274"/>
    <col min="3841" max="3841" width="8.19921875" style="274" customWidth="1"/>
    <col min="3842" max="3842" width="31.5" style="274" customWidth="1"/>
    <col min="3843" max="3843" width="10.19921875" style="274" bestFit="1" customWidth="1"/>
    <col min="3844" max="3844" width="7.8984375" style="274" customWidth="1"/>
    <col min="3845" max="3845" width="11.5" style="274" bestFit="1" customWidth="1"/>
    <col min="3846" max="3846" width="39.69921875" style="274" customWidth="1"/>
    <col min="3847" max="4096" width="9" style="274"/>
    <col min="4097" max="4097" width="8.19921875" style="274" customWidth="1"/>
    <col min="4098" max="4098" width="31.5" style="274" customWidth="1"/>
    <col min="4099" max="4099" width="10.19921875" style="274" bestFit="1" customWidth="1"/>
    <col min="4100" max="4100" width="7.8984375" style="274" customWidth="1"/>
    <col min="4101" max="4101" width="11.5" style="274" bestFit="1" customWidth="1"/>
    <col min="4102" max="4102" width="39.69921875" style="274" customWidth="1"/>
    <col min="4103" max="4352" width="9" style="274"/>
    <col min="4353" max="4353" width="8.19921875" style="274" customWidth="1"/>
    <col min="4354" max="4354" width="31.5" style="274" customWidth="1"/>
    <col min="4355" max="4355" width="10.19921875" style="274" bestFit="1" customWidth="1"/>
    <col min="4356" max="4356" width="7.8984375" style="274" customWidth="1"/>
    <col min="4357" max="4357" width="11.5" style="274" bestFit="1" customWidth="1"/>
    <col min="4358" max="4358" width="39.69921875" style="274" customWidth="1"/>
    <col min="4359" max="4608" width="9" style="274"/>
    <col min="4609" max="4609" width="8.19921875" style="274" customWidth="1"/>
    <col min="4610" max="4610" width="31.5" style="274" customWidth="1"/>
    <col min="4611" max="4611" width="10.19921875" style="274" bestFit="1" customWidth="1"/>
    <col min="4612" max="4612" width="7.8984375" style="274" customWidth="1"/>
    <col min="4613" max="4613" width="11.5" style="274" bestFit="1" customWidth="1"/>
    <col min="4614" max="4614" width="39.69921875" style="274" customWidth="1"/>
    <col min="4615" max="4864" width="9" style="274"/>
    <col min="4865" max="4865" width="8.19921875" style="274" customWidth="1"/>
    <col min="4866" max="4866" width="31.5" style="274" customWidth="1"/>
    <col min="4867" max="4867" width="10.19921875" style="274" bestFit="1" customWidth="1"/>
    <col min="4868" max="4868" width="7.8984375" style="274" customWidth="1"/>
    <col min="4869" max="4869" width="11.5" style="274" bestFit="1" customWidth="1"/>
    <col min="4870" max="4870" width="39.69921875" style="274" customWidth="1"/>
    <col min="4871" max="5120" width="9" style="274"/>
    <col min="5121" max="5121" width="8.19921875" style="274" customWidth="1"/>
    <col min="5122" max="5122" width="31.5" style="274" customWidth="1"/>
    <col min="5123" max="5123" width="10.19921875" style="274" bestFit="1" customWidth="1"/>
    <col min="5124" max="5124" width="7.8984375" style="274" customWidth="1"/>
    <col min="5125" max="5125" width="11.5" style="274" bestFit="1" customWidth="1"/>
    <col min="5126" max="5126" width="39.69921875" style="274" customWidth="1"/>
    <col min="5127" max="5376" width="9" style="274"/>
    <col min="5377" max="5377" width="8.19921875" style="274" customWidth="1"/>
    <col min="5378" max="5378" width="31.5" style="274" customWidth="1"/>
    <col min="5379" max="5379" width="10.19921875" style="274" bestFit="1" customWidth="1"/>
    <col min="5380" max="5380" width="7.8984375" style="274" customWidth="1"/>
    <col min="5381" max="5381" width="11.5" style="274" bestFit="1" customWidth="1"/>
    <col min="5382" max="5382" width="39.69921875" style="274" customWidth="1"/>
    <col min="5383" max="5632" width="9" style="274"/>
    <col min="5633" max="5633" width="8.19921875" style="274" customWidth="1"/>
    <col min="5634" max="5634" width="31.5" style="274" customWidth="1"/>
    <col min="5635" max="5635" width="10.19921875" style="274" bestFit="1" customWidth="1"/>
    <col min="5636" max="5636" width="7.8984375" style="274" customWidth="1"/>
    <col min="5637" max="5637" width="11.5" style="274" bestFit="1" customWidth="1"/>
    <col min="5638" max="5638" width="39.69921875" style="274" customWidth="1"/>
    <col min="5639" max="5888" width="9" style="274"/>
    <col min="5889" max="5889" width="8.19921875" style="274" customWidth="1"/>
    <col min="5890" max="5890" width="31.5" style="274" customWidth="1"/>
    <col min="5891" max="5891" width="10.19921875" style="274" bestFit="1" customWidth="1"/>
    <col min="5892" max="5892" width="7.8984375" style="274" customWidth="1"/>
    <col min="5893" max="5893" width="11.5" style="274" bestFit="1" customWidth="1"/>
    <col min="5894" max="5894" width="39.69921875" style="274" customWidth="1"/>
    <col min="5895" max="6144" width="9" style="274"/>
    <col min="6145" max="6145" width="8.19921875" style="274" customWidth="1"/>
    <col min="6146" max="6146" width="31.5" style="274" customWidth="1"/>
    <col min="6147" max="6147" width="10.19921875" style="274" bestFit="1" customWidth="1"/>
    <col min="6148" max="6148" width="7.8984375" style="274" customWidth="1"/>
    <col min="6149" max="6149" width="11.5" style="274" bestFit="1" customWidth="1"/>
    <col min="6150" max="6150" width="39.69921875" style="274" customWidth="1"/>
    <col min="6151" max="6400" width="9" style="274"/>
    <col min="6401" max="6401" width="8.19921875" style="274" customWidth="1"/>
    <col min="6402" max="6402" width="31.5" style="274" customWidth="1"/>
    <col min="6403" max="6403" width="10.19921875" style="274" bestFit="1" customWidth="1"/>
    <col min="6404" max="6404" width="7.8984375" style="274" customWidth="1"/>
    <col min="6405" max="6405" width="11.5" style="274" bestFit="1" customWidth="1"/>
    <col min="6406" max="6406" width="39.69921875" style="274" customWidth="1"/>
    <col min="6407" max="6656" width="9" style="274"/>
    <col min="6657" max="6657" width="8.19921875" style="274" customWidth="1"/>
    <col min="6658" max="6658" width="31.5" style="274" customWidth="1"/>
    <col min="6659" max="6659" width="10.19921875" style="274" bestFit="1" customWidth="1"/>
    <col min="6660" max="6660" width="7.8984375" style="274" customWidth="1"/>
    <col min="6661" max="6661" width="11.5" style="274" bestFit="1" customWidth="1"/>
    <col min="6662" max="6662" width="39.69921875" style="274" customWidth="1"/>
    <col min="6663" max="6912" width="9" style="274"/>
    <col min="6913" max="6913" width="8.19921875" style="274" customWidth="1"/>
    <col min="6914" max="6914" width="31.5" style="274" customWidth="1"/>
    <col min="6915" max="6915" width="10.19921875" style="274" bestFit="1" customWidth="1"/>
    <col min="6916" max="6916" width="7.8984375" style="274" customWidth="1"/>
    <col min="6917" max="6917" width="11.5" style="274" bestFit="1" customWidth="1"/>
    <col min="6918" max="6918" width="39.69921875" style="274" customWidth="1"/>
    <col min="6919" max="7168" width="9" style="274"/>
    <col min="7169" max="7169" width="8.19921875" style="274" customWidth="1"/>
    <col min="7170" max="7170" width="31.5" style="274" customWidth="1"/>
    <col min="7171" max="7171" width="10.19921875" style="274" bestFit="1" customWidth="1"/>
    <col min="7172" max="7172" width="7.8984375" style="274" customWidth="1"/>
    <col min="7173" max="7173" width="11.5" style="274" bestFit="1" customWidth="1"/>
    <col min="7174" max="7174" width="39.69921875" style="274" customWidth="1"/>
    <col min="7175" max="7424" width="9" style="274"/>
    <col min="7425" max="7425" width="8.19921875" style="274" customWidth="1"/>
    <col min="7426" max="7426" width="31.5" style="274" customWidth="1"/>
    <col min="7427" max="7427" width="10.19921875" style="274" bestFit="1" customWidth="1"/>
    <col min="7428" max="7428" width="7.8984375" style="274" customWidth="1"/>
    <col min="7429" max="7429" width="11.5" style="274" bestFit="1" customWidth="1"/>
    <col min="7430" max="7430" width="39.69921875" style="274" customWidth="1"/>
    <col min="7431" max="7680" width="9" style="274"/>
    <col min="7681" max="7681" width="8.19921875" style="274" customWidth="1"/>
    <col min="7682" max="7682" width="31.5" style="274" customWidth="1"/>
    <col min="7683" max="7683" width="10.19921875" style="274" bestFit="1" customWidth="1"/>
    <col min="7684" max="7684" width="7.8984375" style="274" customWidth="1"/>
    <col min="7685" max="7685" width="11.5" style="274" bestFit="1" customWidth="1"/>
    <col min="7686" max="7686" width="39.69921875" style="274" customWidth="1"/>
    <col min="7687" max="7936" width="9" style="274"/>
    <col min="7937" max="7937" width="8.19921875" style="274" customWidth="1"/>
    <col min="7938" max="7938" width="31.5" style="274" customWidth="1"/>
    <col min="7939" max="7939" width="10.19921875" style="274" bestFit="1" customWidth="1"/>
    <col min="7940" max="7940" width="7.8984375" style="274" customWidth="1"/>
    <col min="7941" max="7941" width="11.5" style="274" bestFit="1" customWidth="1"/>
    <col min="7942" max="7942" width="39.69921875" style="274" customWidth="1"/>
    <col min="7943" max="8192" width="9" style="274"/>
    <col min="8193" max="8193" width="8.19921875" style="274" customWidth="1"/>
    <col min="8194" max="8194" width="31.5" style="274" customWidth="1"/>
    <col min="8195" max="8195" width="10.19921875" style="274" bestFit="1" customWidth="1"/>
    <col min="8196" max="8196" width="7.8984375" style="274" customWidth="1"/>
    <col min="8197" max="8197" width="11.5" style="274" bestFit="1" customWidth="1"/>
    <col min="8198" max="8198" width="39.69921875" style="274" customWidth="1"/>
    <col min="8199" max="8448" width="9" style="274"/>
    <col min="8449" max="8449" width="8.19921875" style="274" customWidth="1"/>
    <col min="8450" max="8450" width="31.5" style="274" customWidth="1"/>
    <col min="8451" max="8451" width="10.19921875" style="274" bestFit="1" customWidth="1"/>
    <col min="8452" max="8452" width="7.8984375" style="274" customWidth="1"/>
    <col min="8453" max="8453" width="11.5" style="274" bestFit="1" customWidth="1"/>
    <col min="8454" max="8454" width="39.69921875" style="274" customWidth="1"/>
    <col min="8455" max="8704" width="9" style="274"/>
    <col min="8705" max="8705" width="8.19921875" style="274" customWidth="1"/>
    <col min="8706" max="8706" width="31.5" style="274" customWidth="1"/>
    <col min="8707" max="8707" width="10.19921875" style="274" bestFit="1" customWidth="1"/>
    <col min="8708" max="8708" width="7.8984375" style="274" customWidth="1"/>
    <col min="8709" max="8709" width="11.5" style="274" bestFit="1" customWidth="1"/>
    <col min="8710" max="8710" width="39.69921875" style="274" customWidth="1"/>
    <col min="8711" max="8960" width="9" style="274"/>
    <col min="8961" max="8961" width="8.19921875" style="274" customWidth="1"/>
    <col min="8962" max="8962" width="31.5" style="274" customWidth="1"/>
    <col min="8963" max="8963" width="10.19921875" style="274" bestFit="1" customWidth="1"/>
    <col min="8964" max="8964" width="7.8984375" style="274" customWidth="1"/>
    <col min="8965" max="8965" width="11.5" style="274" bestFit="1" customWidth="1"/>
    <col min="8966" max="8966" width="39.69921875" style="274" customWidth="1"/>
    <col min="8967" max="9216" width="9" style="274"/>
    <col min="9217" max="9217" width="8.19921875" style="274" customWidth="1"/>
    <col min="9218" max="9218" width="31.5" style="274" customWidth="1"/>
    <col min="9219" max="9219" width="10.19921875" style="274" bestFit="1" customWidth="1"/>
    <col min="9220" max="9220" width="7.8984375" style="274" customWidth="1"/>
    <col min="9221" max="9221" width="11.5" style="274" bestFit="1" customWidth="1"/>
    <col min="9222" max="9222" width="39.69921875" style="274" customWidth="1"/>
    <col min="9223" max="9472" width="9" style="274"/>
    <col min="9473" max="9473" width="8.19921875" style="274" customWidth="1"/>
    <col min="9474" max="9474" width="31.5" style="274" customWidth="1"/>
    <col min="9475" max="9475" width="10.19921875" style="274" bestFit="1" customWidth="1"/>
    <col min="9476" max="9476" width="7.8984375" style="274" customWidth="1"/>
    <col min="9477" max="9477" width="11.5" style="274" bestFit="1" customWidth="1"/>
    <col min="9478" max="9478" width="39.69921875" style="274" customWidth="1"/>
    <col min="9479" max="9728" width="9" style="274"/>
    <col min="9729" max="9729" width="8.19921875" style="274" customWidth="1"/>
    <col min="9730" max="9730" width="31.5" style="274" customWidth="1"/>
    <col min="9731" max="9731" width="10.19921875" style="274" bestFit="1" customWidth="1"/>
    <col min="9732" max="9732" width="7.8984375" style="274" customWidth="1"/>
    <col min="9733" max="9733" width="11.5" style="274" bestFit="1" customWidth="1"/>
    <col min="9734" max="9734" width="39.69921875" style="274" customWidth="1"/>
    <col min="9735" max="9984" width="9" style="274"/>
    <col min="9985" max="9985" width="8.19921875" style="274" customWidth="1"/>
    <col min="9986" max="9986" width="31.5" style="274" customWidth="1"/>
    <col min="9987" max="9987" width="10.19921875" style="274" bestFit="1" customWidth="1"/>
    <col min="9988" max="9988" width="7.8984375" style="274" customWidth="1"/>
    <col min="9989" max="9989" width="11.5" style="274" bestFit="1" customWidth="1"/>
    <col min="9990" max="9990" width="39.69921875" style="274" customWidth="1"/>
    <col min="9991" max="10240" width="9" style="274"/>
    <col min="10241" max="10241" width="8.19921875" style="274" customWidth="1"/>
    <col min="10242" max="10242" width="31.5" style="274" customWidth="1"/>
    <col min="10243" max="10243" width="10.19921875" style="274" bestFit="1" customWidth="1"/>
    <col min="10244" max="10244" width="7.8984375" style="274" customWidth="1"/>
    <col min="10245" max="10245" width="11.5" style="274" bestFit="1" customWidth="1"/>
    <col min="10246" max="10246" width="39.69921875" style="274" customWidth="1"/>
    <col min="10247" max="10496" width="9" style="274"/>
    <col min="10497" max="10497" width="8.19921875" style="274" customWidth="1"/>
    <col min="10498" max="10498" width="31.5" style="274" customWidth="1"/>
    <col min="10499" max="10499" width="10.19921875" style="274" bestFit="1" customWidth="1"/>
    <col min="10500" max="10500" width="7.8984375" style="274" customWidth="1"/>
    <col min="10501" max="10501" width="11.5" style="274" bestFit="1" customWidth="1"/>
    <col min="10502" max="10502" width="39.69921875" style="274" customWidth="1"/>
    <col min="10503" max="10752" width="9" style="274"/>
    <col min="10753" max="10753" width="8.19921875" style="274" customWidth="1"/>
    <col min="10754" max="10754" width="31.5" style="274" customWidth="1"/>
    <col min="10755" max="10755" width="10.19921875" style="274" bestFit="1" customWidth="1"/>
    <col min="10756" max="10756" width="7.8984375" style="274" customWidth="1"/>
    <col min="10757" max="10757" width="11.5" style="274" bestFit="1" customWidth="1"/>
    <col min="10758" max="10758" width="39.69921875" style="274" customWidth="1"/>
    <col min="10759" max="11008" width="9" style="274"/>
    <col min="11009" max="11009" width="8.19921875" style="274" customWidth="1"/>
    <col min="11010" max="11010" width="31.5" style="274" customWidth="1"/>
    <col min="11011" max="11011" width="10.19921875" style="274" bestFit="1" customWidth="1"/>
    <col min="11012" max="11012" width="7.8984375" style="274" customWidth="1"/>
    <col min="11013" max="11013" width="11.5" style="274" bestFit="1" customWidth="1"/>
    <col min="11014" max="11014" width="39.69921875" style="274" customWidth="1"/>
    <col min="11015" max="11264" width="9" style="274"/>
    <col min="11265" max="11265" width="8.19921875" style="274" customWidth="1"/>
    <col min="11266" max="11266" width="31.5" style="274" customWidth="1"/>
    <col min="11267" max="11267" width="10.19921875" style="274" bestFit="1" customWidth="1"/>
    <col min="11268" max="11268" width="7.8984375" style="274" customWidth="1"/>
    <col min="11269" max="11269" width="11.5" style="274" bestFit="1" customWidth="1"/>
    <col min="11270" max="11270" width="39.69921875" style="274" customWidth="1"/>
    <col min="11271" max="11520" width="9" style="274"/>
    <col min="11521" max="11521" width="8.19921875" style="274" customWidth="1"/>
    <col min="11522" max="11522" width="31.5" style="274" customWidth="1"/>
    <col min="11523" max="11523" width="10.19921875" style="274" bestFit="1" customWidth="1"/>
    <col min="11524" max="11524" width="7.8984375" style="274" customWidth="1"/>
    <col min="11525" max="11525" width="11.5" style="274" bestFit="1" customWidth="1"/>
    <col min="11526" max="11526" width="39.69921875" style="274" customWidth="1"/>
    <col min="11527" max="11776" width="9" style="274"/>
    <col min="11777" max="11777" width="8.19921875" style="274" customWidth="1"/>
    <col min="11778" max="11778" width="31.5" style="274" customWidth="1"/>
    <col min="11779" max="11779" width="10.19921875" style="274" bestFit="1" customWidth="1"/>
    <col min="11780" max="11780" width="7.8984375" style="274" customWidth="1"/>
    <col min="11781" max="11781" width="11.5" style="274" bestFit="1" customWidth="1"/>
    <col min="11782" max="11782" width="39.69921875" style="274" customWidth="1"/>
    <col min="11783" max="12032" width="9" style="274"/>
    <col min="12033" max="12033" width="8.19921875" style="274" customWidth="1"/>
    <col min="12034" max="12034" width="31.5" style="274" customWidth="1"/>
    <col min="12035" max="12035" width="10.19921875" style="274" bestFit="1" customWidth="1"/>
    <col min="12036" max="12036" width="7.8984375" style="274" customWidth="1"/>
    <col min="12037" max="12037" width="11.5" style="274" bestFit="1" customWidth="1"/>
    <col min="12038" max="12038" width="39.69921875" style="274" customWidth="1"/>
    <col min="12039" max="12288" width="9" style="274"/>
    <col min="12289" max="12289" width="8.19921875" style="274" customWidth="1"/>
    <col min="12290" max="12290" width="31.5" style="274" customWidth="1"/>
    <col min="12291" max="12291" width="10.19921875" style="274" bestFit="1" customWidth="1"/>
    <col min="12292" max="12292" width="7.8984375" style="274" customWidth="1"/>
    <col min="12293" max="12293" width="11.5" style="274" bestFit="1" customWidth="1"/>
    <col min="12294" max="12294" width="39.69921875" style="274" customWidth="1"/>
    <col min="12295" max="12544" width="9" style="274"/>
    <col min="12545" max="12545" width="8.19921875" style="274" customWidth="1"/>
    <col min="12546" max="12546" width="31.5" style="274" customWidth="1"/>
    <col min="12547" max="12547" width="10.19921875" style="274" bestFit="1" customWidth="1"/>
    <col min="12548" max="12548" width="7.8984375" style="274" customWidth="1"/>
    <col min="12549" max="12549" width="11.5" style="274" bestFit="1" customWidth="1"/>
    <col min="12550" max="12550" width="39.69921875" style="274" customWidth="1"/>
    <col min="12551" max="12800" width="9" style="274"/>
    <col min="12801" max="12801" width="8.19921875" style="274" customWidth="1"/>
    <col min="12802" max="12802" width="31.5" style="274" customWidth="1"/>
    <col min="12803" max="12803" width="10.19921875" style="274" bestFit="1" customWidth="1"/>
    <col min="12804" max="12804" width="7.8984375" style="274" customWidth="1"/>
    <col min="12805" max="12805" width="11.5" style="274" bestFit="1" customWidth="1"/>
    <col min="12806" max="12806" width="39.69921875" style="274" customWidth="1"/>
    <col min="12807" max="13056" width="9" style="274"/>
    <col min="13057" max="13057" width="8.19921875" style="274" customWidth="1"/>
    <col min="13058" max="13058" width="31.5" style="274" customWidth="1"/>
    <col min="13059" max="13059" width="10.19921875" style="274" bestFit="1" customWidth="1"/>
    <col min="13060" max="13060" width="7.8984375" style="274" customWidth="1"/>
    <col min="13061" max="13061" width="11.5" style="274" bestFit="1" customWidth="1"/>
    <col min="13062" max="13062" width="39.69921875" style="274" customWidth="1"/>
    <col min="13063" max="13312" width="9" style="274"/>
    <col min="13313" max="13313" width="8.19921875" style="274" customWidth="1"/>
    <col min="13314" max="13314" width="31.5" style="274" customWidth="1"/>
    <col min="13315" max="13315" width="10.19921875" style="274" bestFit="1" customWidth="1"/>
    <col min="13316" max="13316" width="7.8984375" style="274" customWidth="1"/>
    <col min="13317" max="13317" width="11.5" style="274" bestFit="1" customWidth="1"/>
    <col min="13318" max="13318" width="39.69921875" style="274" customWidth="1"/>
    <col min="13319" max="13568" width="9" style="274"/>
    <col min="13569" max="13569" width="8.19921875" style="274" customWidth="1"/>
    <col min="13570" max="13570" width="31.5" style="274" customWidth="1"/>
    <col min="13571" max="13571" width="10.19921875" style="274" bestFit="1" customWidth="1"/>
    <col min="13572" max="13572" width="7.8984375" style="274" customWidth="1"/>
    <col min="13573" max="13573" width="11.5" style="274" bestFit="1" customWidth="1"/>
    <col min="13574" max="13574" width="39.69921875" style="274" customWidth="1"/>
    <col min="13575" max="13824" width="9" style="274"/>
    <col min="13825" max="13825" width="8.19921875" style="274" customWidth="1"/>
    <col min="13826" max="13826" width="31.5" style="274" customWidth="1"/>
    <col min="13827" max="13827" width="10.19921875" style="274" bestFit="1" customWidth="1"/>
    <col min="13828" max="13828" width="7.8984375" style="274" customWidth="1"/>
    <col min="13829" max="13829" width="11.5" style="274" bestFit="1" customWidth="1"/>
    <col min="13830" max="13830" width="39.69921875" style="274" customWidth="1"/>
    <col min="13831" max="14080" width="9" style="274"/>
    <col min="14081" max="14081" width="8.19921875" style="274" customWidth="1"/>
    <col min="14082" max="14082" width="31.5" style="274" customWidth="1"/>
    <col min="14083" max="14083" width="10.19921875" style="274" bestFit="1" customWidth="1"/>
    <col min="14084" max="14084" width="7.8984375" style="274" customWidth="1"/>
    <col min="14085" max="14085" width="11.5" style="274" bestFit="1" customWidth="1"/>
    <col min="14086" max="14086" width="39.69921875" style="274" customWidth="1"/>
    <col min="14087" max="14336" width="9" style="274"/>
    <col min="14337" max="14337" width="8.19921875" style="274" customWidth="1"/>
    <col min="14338" max="14338" width="31.5" style="274" customWidth="1"/>
    <col min="14339" max="14339" width="10.19921875" style="274" bestFit="1" customWidth="1"/>
    <col min="14340" max="14340" width="7.8984375" style="274" customWidth="1"/>
    <col min="14341" max="14341" width="11.5" style="274" bestFit="1" customWidth="1"/>
    <col min="14342" max="14342" width="39.69921875" style="274" customWidth="1"/>
    <col min="14343" max="14592" width="9" style="274"/>
    <col min="14593" max="14593" width="8.19921875" style="274" customWidth="1"/>
    <col min="14594" max="14594" width="31.5" style="274" customWidth="1"/>
    <col min="14595" max="14595" width="10.19921875" style="274" bestFit="1" customWidth="1"/>
    <col min="14596" max="14596" width="7.8984375" style="274" customWidth="1"/>
    <col min="14597" max="14597" width="11.5" style="274" bestFit="1" customWidth="1"/>
    <col min="14598" max="14598" width="39.69921875" style="274" customWidth="1"/>
    <col min="14599" max="14848" width="9" style="274"/>
    <col min="14849" max="14849" width="8.19921875" style="274" customWidth="1"/>
    <col min="14850" max="14850" width="31.5" style="274" customWidth="1"/>
    <col min="14851" max="14851" width="10.19921875" style="274" bestFit="1" customWidth="1"/>
    <col min="14852" max="14852" width="7.8984375" style="274" customWidth="1"/>
    <col min="14853" max="14853" width="11.5" style="274" bestFit="1" customWidth="1"/>
    <col min="14854" max="14854" width="39.69921875" style="274" customWidth="1"/>
    <col min="14855" max="15104" width="9" style="274"/>
    <col min="15105" max="15105" width="8.19921875" style="274" customWidth="1"/>
    <col min="15106" max="15106" width="31.5" style="274" customWidth="1"/>
    <col min="15107" max="15107" width="10.19921875" style="274" bestFit="1" customWidth="1"/>
    <col min="15108" max="15108" width="7.8984375" style="274" customWidth="1"/>
    <col min="15109" max="15109" width="11.5" style="274" bestFit="1" customWidth="1"/>
    <col min="15110" max="15110" width="39.69921875" style="274" customWidth="1"/>
    <col min="15111" max="15360" width="9" style="274"/>
    <col min="15361" max="15361" width="8.19921875" style="274" customWidth="1"/>
    <col min="15362" max="15362" width="31.5" style="274" customWidth="1"/>
    <col min="15363" max="15363" width="10.19921875" style="274" bestFit="1" customWidth="1"/>
    <col min="15364" max="15364" width="7.8984375" style="274" customWidth="1"/>
    <col min="15365" max="15365" width="11.5" style="274" bestFit="1" customWidth="1"/>
    <col min="15366" max="15366" width="39.69921875" style="274" customWidth="1"/>
    <col min="15367" max="15616" width="9" style="274"/>
    <col min="15617" max="15617" width="8.19921875" style="274" customWidth="1"/>
    <col min="15618" max="15618" width="31.5" style="274" customWidth="1"/>
    <col min="15619" max="15619" width="10.19921875" style="274" bestFit="1" customWidth="1"/>
    <col min="15620" max="15620" width="7.8984375" style="274" customWidth="1"/>
    <col min="15621" max="15621" width="11.5" style="274" bestFit="1" customWidth="1"/>
    <col min="15622" max="15622" width="39.69921875" style="274" customWidth="1"/>
    <col min="15623" max="15872" width="9" style="274"/>
    <col min="15873" max="15873" width="8.19921875" style="274" customWidth="1"/>
    <col min="15874" max="15874" width="31.5" style="274" customWidth="1"/>
    <col min="15875" max="15875" width="10.19921875" style="274" bestFit="1" customWidth="1"/>
    <col min="15876" max="15876" width="7.8984375" style="274" customWidth="1"/>
    <col min="15877" max="15877" width="11.5" style="274" bestFit="1" customWidth="1"/>
    <col min="15878" max="15878" width="39.69921875" style="274" customWidth="1"/>
    <col min="15879" max="16128" width="9" style="274"/>
    <col min="16129" max="16129" width="8.19921875" style="274" customWidth="1"/>
    <col min="16130" max="16130" width="31.5" style="274" customWidth="1"/>
    <col min="16131" max="16131" width="10.19921875" style="274" bestFit="1" customWidth="1"/>
    <col min="16132" max="16132" width="7.8984375" style="274" customWidth="1"/>
    <col min="16133" max="16133" width="11.5" style="274" bestFit="1" customWidth="1"/>
    <col min="16134" max="16134" width="39.69921875" style="274" customWidth="1"/>
    <col min="16135" max="16384" width="9" style="274"/>
  </cols>
  <sheetData>
    <row r="3" spans="1:6" ht="22.65" customHeight="1" x14ac:dyDescent="0.25">
      <c r="A3" s="268"/>
      <c r="B3" s="269"/>
      <c r="C3" s="270"/>
      <c r="D3" s="271"/>
      <c r="E3" s="272"/>
      <c r="F3" s="273"/>
    </row>
    <row r="4" spans="1:6" ht="14.25" customHeight="1" x14ac:dyDescent="0.25">
      <c r="A4" s="268"/>
      <c r="B4" s="275"/>
      <c r="C4" s="276"/>
      <c r="D4" s="277"/>
      <c r="E4" s="277"/>
      <c r="F4" s="273"/>
    </row>
    <row r="5" spans="1:6" s="280" customFormat="1" ht="27.9" customHeight="1" x14ac:dyDescent="0.25">
      <c r="A5" s="278" t="s">
        <v>0</v>
      </c>
      <c r="B5" s="278" t="s">
        <v>1</v>
      </c>
      <c r="C5" s="278" t="s">
        <v>2</v>
      </c>
      <c r="D5" s="279" t="s">
        <v>3</v>
      </c>
      <c r="E5" s="279" t="s">
        <v>4</v>
      </c>
      <c r="F5" s="279" t="s">
        <v>5</v>
      </c>
    </row>
    <row r="6" spans="1:6" x14ac:dyDescent="0.25">
      <c r="A6" s="281"/>
      <c r="B6" s="282" t="s">
        <v>6</v>
      </c>
      <c r="C6" s="283"/>
      <c r="D6" s="284"/>
      <c r="E6" s="284"/>
      <c r="F6" s="285"/>
    </row>
    <row r="7" spans="1:6" s="280" customFormat="1" ht="52.8" x14ac:dyDescent="0.25">
      <c r="A7" s="771" t="s">
        <v>85</v>
      </c>
      <c r="B7" s="286" t="s">
        <v>8</v>
      </c>
      <c r="C7" s="287">
        <v>100</v>
      </c>
      <c r="D7" s="288">
        <v>575</v>
      </c>
      <c r="E7" s="288">
        <f>D7*C7</f>
        <v>57500</v>
      </c>
      <c r="F7" s="287" t="s">
        <v>86</v>
      </c>
    </row>
    <row r="8" spans="1:6" s="280" customFormat="1" ht="13.2" x14ac:dyDescent="0.25">
      <c r="A8" s="772"/>
      <c r="B8" s="286" t="s">
        <v>87</v>
      </c>
      <c r="C8" s="287">
        <v>100</v>
      </c>
      <c r="D8" s="288">
        <v>100</v>
      </c>
      <c r="E8" s="288" t="s">
        <v>11</v>
      </c>
      <c r="F8" s="287" t="s">
        <v>88</v>
      </c>
    </row>
    <row r="9" spans="1:6" s="280" customFormat="1" ht="13.2" x14ac:dyDescent="0.25">
      <c r="A9" s="772"/>
      <c r="B9" s="286" t="s">
        <v>10</v>
      </c>
      <c r="C9" s="287">
        <v>1</v>
      </c>
      <c r="D9" s="288">
        <v>1600</v>
      </c>
      <c r="E9" s="288" t="s">
        <v>11</v>
      </c>
      <c r="F9" s="289" t="s">
        <v>12</v>
      </c>
    </row>
    <row r="10" spans="1:6" s="280" customFormat="1" ht="13.2" x14ac:dyDescent="0.25">
      <c r="A10" s="772"/>
      <c r="B10" s="286" t="s">
        <v>13</v>
      </c>
      <c r="C10" s="287">
        <v>1</v>
      </c>
      <c r="D10" s="288">
        <v>1450</v>
      </c>
      <c r="E10" s="288" t="s">
        <v>11</v>
      </c>
      <c r="F10" s="289" t="s">
        <v>14</v>
      </c>
    </row>
    <row r="11" spans="1:6" s="280" customFormat="1" ht="13.2" x14ac:dyDescent="0.25">
      <c r="A11" s="772"/>
      <c r="B11" s="286" t="s">
        <v>302</v>
      </c>
      <c r="C11" s="287">
        <v>1</v>
      </c>
      <c r="D11" s="288">
        <v>400</v>
      </c>
      <c r="E11" s="288" t="s">
        <v>11</v>
      </c>
      <c r="F11" s="289" t="s">
        <v>12</v>
      </c>
    </row>
    <row r="12" spans="1:6" s="280" customFormat="1" ht="13.2" x14ac:dyDescent="0.25">
      <c r="A12" s="772"/>
      <c r="B12" s="286" t="s">
        <v>303</v>
      </c>
      <c r="C12" s="287">
        <v>1</v>
      </c>
      <c r="D12" s="288">
        <v>363</v>
      </c>
      <c r="E12" s="288" t="s">
        <v>11</v>
      </c>
      <c r="F12" s="289" t="s">
        <v>14</v>
      </c>
    </row>
    <row r="13" spans="1:6" s="280" customFormat="1" ht="13.2" x14ac:dyDescent="0.25">
      <c r="A13" s="772"/>
      <c r="B13" s="286" t="s">
        <v>304</v>
      </c>
      <c r="C13" s="287">
        <v>1</v>
      </c>
      <c r="D13" s="288">
        <v>661.8</v>
      </c>
      <c r="E13" s="288">
        <f>D13*C13</f>
        <v>661.8</v>
      </c>
      <c r="F13" s="289" t="s">
        <v>305</v>
      </c>
    </row>
    <row r="14" spans="1:6" x14ac:dyDescent="0.25">
      <c r="A14" s="290"/>
      <c r="B14" s="282" t="s">
        <v>17</v>
      </c>
      <c r="C14" s="291"/>
      <c r="D14" s="284"/>
      <c r="E14" s="284"/>
      <c r="F14" s="292"/>
    </row>
    <row r="15" spans="1:6" ht="39.6" x14ac:dyDescent="0.25">
      <c r="A15" s="293" t="s">
        <v>18</v>
      </c>
      <c r="B15" s="286" t="s">
        <v>19</v>
      </c>
      <c r="C15" s="294">
        <v>5</v>
      </c>
      <c r="D15" s="288">
        <v>3850</v>
      </c>
      <c r="E15" s="288">
        <f>D15*C15</f>
        <v>19250</v>
      </c>
      <c r="F15" s="295" t="s">
        <v>20</v>
      </c>
    </row>
    <row r="16" spans="1:6" ht="26.4" x14ac:dyDescent="0.25">
      <c r="A16" s="293" t="s">
        <v>21</v>
      </c>
      <c r="B16" s="286" t="s">
        <v>22</v>
      </c>
      <c r="C16" s="294">
        <v>5</v>
      </c>
      <c r="D16" s="288">
        <v>2200</v>
      </c>
      <c r="E16" s="288">
        <f>D16*C16</f>
        <v>11000</v>
      </c>
      <c r="F16" s="295" t="s">
        <v>307</v>
      </c>
    </row>
    <row r="17" spans="1:6" ht="26.4" x14ac:dyDescent="0.25">
      <c r="A17" s="296" t="s">
        <v>308</v>
      </c>
      <c r="B17" s="297" t="s">
        <v>309</v>
      </c>
      <c r="C17" s="294">
        <v>5</v>
      </c>
      <c r="D17" s="288">
        <v>1070</v>
      </c>
      <c r="E17" s="288">
        <f>D17*C17</f>
        <v>5350</v>
      </c>
      <c r="F17" s="295" t="s">
        <v>310</v>
      </c>
    </row>
    <row r="18" spans="1:6" x14ac:dyDescent="0.25">
      <c r="A18" s="293" t="s">
        <v>23</v>
      </c>
      <c r="B18" s="286" t="s">
        <v>24</v>
      </c>
      <c r="C18" s="294">
        <v>200</v>
      </c>
      <c r="D18" s="288">
        <v>5</v>
      </c>
      <c r="E18" s="288">
        <f>D18*C18</f>
        <v>1000</v>
      </c>
      <c r="F18" s="295" t="s">
        <v>25</v>
      </c>
    </row>
    <row r="19" spans="1:6" ht="39.6" x14ac:dyDescent="0.25">
      <c r="A19" s="293" t="s">
        <v>26</v>
      </c>
      <c r="B19" s="286" t="s">
        <v>27</v>
      </c>
      <c r="C19" s="294">
        <v>200</v>
      </c>
      <c r="D19" s="288">
        <v>55</v>
      </c>
      <c r="E19" s="288">
        <f>D19*C19</f>
        <v>11000</v>
      </c>
      <c r="F19" s="295" t="s">
        <v>28</v>
      </c>
    </row>
    <row r="20" spans="1:6" x14ac:dyDescent="0.25">
      <c r="A20" s="290"/>
      <c r="B20" s="282" t="s">
        <v>29</v>
      </c>
      <c r="C20" s="291"/>
      <c r="D20" s="284"/>
      <c r="E20" s="284"/>
      <c r="F20" s="292"/>
    </row>
    <row r="21" spans="1:6" ht="94.65" customHeight="1" x14ac:dyDescent="0.25">
      <c r="A21" s="771" t="s">
        <v>89</v>
      </c>
      <c r="B21" s="286" t="s">
        <v>325</v>
      </c>
      <c r="C21" s="294">
        <v>200</v>
      </c>
      <c r="D21" s="309">
        <v>210</v>
      </c>
      <c r="E21" s="288">
        <f>D21*C21</f>
        <v>42000</v>
      </c>
      <c r="F21" s="295" t="s">
        <v>326</v>
      </c>
    </row>
    <row r="22" spans="1:6" x14ac:dyDescent="0.25">
      <c r="A22" s="772"/>
      <c r="B22" s="286" t="s">
        <v>35</v>
      </c>
      <c r="C22" s="294">
        <v>1</v>
      </c>
      <c r="D22" s="309">
        <v>9000</v>
      </c>
      <c r="E22" s="288" t="s">
        <v>11</v>
      </c>
      <c r="F22" s="295" t="s">
        <v>32</v>
      </c>
    </row>
    <row r="23" spans="1:6" x14ac:dyDescent="0.25">
      <c r="A23" s="772"/>
      <c r="B23" s="286" t="s">
        <v>327</v>
      </c>
      <c r="C23" s="294">
        <v>1</v>
      </c>
      <c r="D23" s="309">
        <v>3000</v>
      </c>
      <c r="E23" s="288">
        <f>D23*C23</f>
        <v>3000</v>
      </c>
      <c r="F23" s="295" t="s">
        <v>328</v>
      </c>
    </row>
    <row r="24" spans="1:6" x14ac:dyDescent="0.25">
      <c r="A24" s="772"/>
      <c r="B24" s="286" t="s">
        <v>90</v>
      </c>
      <c r="C24" s="294">
        <v>1</v>
      </c>
      <c r="D24" s="309">
        <v>3500</v>
      </c>
      <c r="E24" s="288" t="s">
        <v>11</v>
      </c>
      <c r="F24" s="295" t="s">
        <v>38</v>
      </c>
    </row>
    <row r="25" spans="1:6" x14ac:dyDescent="0.25">
      <c r="A25" s="773"/>
      <c r="B25" s="286" t="s">
        <v>329</v>
      </c>
      <c r="C25" s="294">
        <v>200</v>
      </c>
      <c r="D25" s="309">
        <v>27</v>
      </c>
      <c r="E25" s="288">
        <f>D25*C25</f>
        <v>5400</v>
      </c>
      <c r="F25" s="295"/>
    </row>
    <row r="26" spans="1:6" x14ac:dyDescent="0.25">
      <c r="A26" s="296"/>
      <c r="B26" s="286" t="s">
        <v>330</v>
      </c>
      <c r="C26" s="294">
        <v>200</v>
      </c>
      <c r="D26" s="309">
        <v>33</v>
      </c>
      <c r="E26" s="288">
        <f>D26*C26</f>
        <v>6600</v>
      </c>
      <c r="F26" s="295"/>
    </row>
    <row r="27" spans="1:6" x14ac:dyDescent="0.25">
      <c r="A27" s="290"/>
      <c r="B27" s="282" t="s">
        <v>91</v>
      </c>
      <c r="C27" s="291"/>
      <c r="D27" s="284"/>
      <c r="E27" s="284"/>
      <c r="F27" s="292"/>
    </row>
    <row r="28" spans="1:6" ht="79.2" x14ac:dyDescent="0.25">
      <c r="A28" s="771" t="s">
        <v>331</v>
      </c>
      <c r="B28" s="286" t="s">
        <v>92</v>
      </c>
      <c r="C28" s="294">
        <v>200</v>
      </c>
      <c r="D28" s="288">
        <v>225</v>
      </c>
      <c r="E28" s="288">
        <f>D28*C28</f>
        <v>45000</v>
      </c>
      <c r="F28" s="295" t="s">
        <v>93</v>
      </c>
    </row>
    <row r="29" spans="1:6" ht="26.4" x14ac:dyDescent="0.25">
      <c r="A29" s="773"/>
      <c r="B29" s="286" t="s">
        <v>94</v>
      </c>
      <c r="C29" s="294">
        <v>200</v>
      </c>
      <c r="D29" s="288">
        <v>48</v>
      </c>
      <c r="E29" s="288">
        <f>D29*C29</f>
        <v>9600</v>
      </c>
      <c r="F29" s="295" t="s">
        <v>95</v>
      </c>
    </row>
    <row r="30" spans="1:6" ht="39.6" x14ac:dyDescent="0.25">
      <c r="A30" s="386" t="s">
        <v>332</v>
      </c>
      <c r="B30" s="286" t="s">
        <v>333</v>
      </c>
      <c r="C30" s="294">
        <v>200</v>
      </c>
      <c r="D30" s="288">
        <v>265</v>
      </c>
      <c r="E30" s="288" t="s">
        <v>11</v>
      </c>
      <c r="F30" s="295" t="s">
        <v>334</v>
      </c>
    </row>
    <row r="31" spans="1:6" s="340" customFormat="1" x14ac:dyDescent="0.25">
      <c r="A31" s="341"/>
      <c r="B31" s="342" t="s">
        <v>77</v>
      </c>
      <c r="C31" s="343"/>
      <c r="D31" s="344"/>
      <c r="E31" s="344">
        <f>SUM(E7:E30)</f>
        <v>217361.8</v>
      </c>
      <c r="F31" s="345" t="s">
        <v>55</v>
      </c>
    </row>
    <row r="32" spans="1:6" s="340" customFormat="1" x14ac:dyDescent="0.25">
      <c r="A32" s="341"/>
      <c r="B32" s="342" t="s">
        <v>56</v>
      </c>
      <c r="C32" s="343"/>
      <c r="D32" s="344"/>
      <c r="E32" s="344">
        <f>E31/200</f>
        <v>1086.809</v>
      </c>
      <c r="F32" s="345"/>
    </row>
    <row r="33" spans="1:6" s="340" customFormat="1" x14ac:dyDescent="0.25">
      <c r="A33" s="341"/>
      <c r="B33" s="342" t="s">
        <v>57</v>
      </c>
      <c r="C33" s="343"/>
      <c r="D33" s="344"/>
      <c r="E33" s="344">
        <f>E32*1.16</f>
        <v>1260.6984399999999</v>
      </c>
      <c r="F33" s="345"/>
    </row>
    <row r="34" spans="1:6" s="340" customFormat="1" x14ac:dyDescent="0.25">
      <c r="A34" s="346"/>
      <c r="B34" s="347"/>
      <c r="C34" s="348"/>
      <c r="D34" s="349"/>
      <c r="E34" s="349"/>
      <c r="F34" s="350"/>
    </row>
    <row r="35" spans="1:6" ht="17.399999999999999" x14ac:dyDescent="0.25">
      <c r="A35" s="351"/>
      <c r="B35" s="352" t="s">
        <v>58</v>
      </c>
      <c r="C35" s="353"/>
      <c r="D35" s="354"/>
      <c r="E35" s="354"/>
      <c r="F35" s="355"/>
    </row>
    <row r="36" spans="1:6" ht="15" x14ac:dyDescent="0.25">
      <c r="A36" s="356" t="s">
        <v>59</v>
      </c>
      <c r="B36" s="357" t="s">
        <v>60</v>
      </c>
      <c r="C36" s="358"/>
    </row>
    <row r="37" spans="1:6" ht="15" x14ac:dyDescent="0.25">
      <c r="A37" s="356" t="s">
        <v>59</v>
      </c>
      <c r="B37" s="357" t="s">
        <v>61</v>
      </c>
      <c r="C37" s="358"/>
    </row>
    <row r="38" spans="1:6" ht="15" x14ac:dyDescent="0.25">
      <c r="A38" s="356" t="s">
        <v>59</v>
      </c>
      <c r="B38" s="361" t="s">
        <v>62</v>
      </c>
    </row>
    <row r="39" spans="1:6" ht="15" x14ac:dyDescent="0.25">
      <c r="A39" s="356"/>
      <c r="B39" s="361" t="s">
        <v>63</v>
      </c>
    </row>
    <row r="40" spans="1:6" ht="15" x14ac:dyDescent="0.25">
      <c r="A40" s="356" t="s">
        <v>59</v>
      </c>
      <c r="B40" s="361" t="s">
        <v>64</v>
      </c>
    </row>
    <row r="41" spans="1:6" ht="15" x14ac:dyDescent="0.25">
      <c r="B41" s="361" t="s">
        <v>65</v>
      </c>
    </row>
    <row r="43" spans="1:6" ht="14.4" thickBot="1" x14ac:dyDescent="0.3"/>
    <row r="44" spans="1:6" customFormat="1" ht="25.2" thickBot="1" x14ac:dyDescent="0.45">
      <c r="A44" s="362" t="s">
        <v>66</v>
      </c>
      <c r="B44" s="363"/>
      <c r="C44" s="363"/>
      <c r="D44" s="363"/>
      <c r="E44" s="363"/>
      <c r="F44" s="364"/>
    </row>
    <row r="45" spans="1:6" customFormat="1" ht="18" thickBot="1" x14ac:dyDescent="0.35">
      <c r="B45" s="365" t="s">
        <v>67</v>
      </c>
      <c r="C45" s="366"/>
      <c r="D45" s="366"/>
      <c r="E45" s="366"/>
      <c r="F45" s="367"/>
    </row>
    <row r="46" spans="1:6" customFormat="1" ht="35.4" thickBot="1" x14ac:dyDescent="0.3">
      <c r="B46" s="368" t="s">
        <v>68</v>
      </c>
      <c r="C46" s="368" t="s">
        <v>3</v>
      </c>
      <c r="D46" s="368" t="s">
        <v>69</v>
      </c>
      <c r="E46" s="368" t="s">
        <v>4</v>
      </c>
      <c r="F46" s="368" t="s">
        <v>5</v>
      </c>
    </row>
    <row r="47" spans="1:6" customFormat="1" ht="15" x14ac:dyDescent="0.25">
      <c r="B47" s="369" t="s">
        <v>70</v>
      </c>
      <c r="C47" s="370">
        <f>E21</f>
        <v>42000</v>
      </c>
      <c r="D47" s="371">
        <v>1</v>
      </c>
      <c r="E47" s="370">
        <f t="shared" ref="E47:E53" si="0">D47*C47</f>
        <v>42000</v>
      </c>
      <c r="F47" s="372"/>
    </row>
    <row r="48" spans="1:6" customFormat="1" ht="15" x14ac:dyDescent="0.25">
      <c r="B48" s="373" t="s">
        <v>71</v>
      </c>
      <c r="C48" s="370">
        <f>D7/2</f>
        <v>287.5</v>
      </c>
      <c r="D48" s="371">
        <v>200</v>
      </c>
      <c r="E48" s="370">
        <f t="shared" si="0"/>
        <v>57500</v>
      </c>
      <c r="F48" s="372"/>
    </row>
    <row r="49" spans="2:6" customFormat="1" ht="15" x14ac:dyDescent="0.25">
      <c r="B49" s="373" t="s">
        <v>72</v>
      </c>
      <c r="C49" s="370">
        <f>D28</f>
        <v>225</v>
      </c>
      <c r="D49" s="371">
        <v>200</v>
      </c>
      <c r="E49" s="370">
        <f t="shared" si="0"/>
        <v>45000</v>
      </c>
      <c r="F49" s="372"/>
    </row>
    <row r="50" spans="2:6" customFormat="1" ht="30" x14ac:dyDescent="0.25">
      <c r="B50" s="374" t="s">
        <v>73</v>
      </c>
      <c r="C50" s="370">
        <f>D19</f>
        <v>55</v>
      </c>
      <c r="D50" s="371">
        <v>200</v>
      </c>
      <c r="E50" s="370">
        <f t="shared" si="0"/>
        <v>11000</v>
      </c>
      <c r="F50" s="372"/>
    </row>
    <row r="51" spans="2:6" customFormat="1" ht="30" x14ac:dyDescent="0.25">
      <c r="B51" s="374" t="s">
        <v>74</v>
      </c>
      <c r="C51" s="370">
        <f>D29</f>
        <v>48</v>
      </c>
      <c r="D51" s="371">
        <v>200</v>
      </c>
      <c r="E51" s="370">
        <f t="shared" si="0"/>
        <v>9600</v>
      </c>
      <c r="F51" s="375"/>
    </row>
    <row r="52" spans="2:6" customFormat="1" ht="15" x14ac:dyDescent="0.25">
      <c r="B52" s="376" t="s">
        <v>75</v>
      </c>
      <c r="C52" s="370">
        <f>D15</f>
        <v>3850</v>
      </c>
      <c r="D52" s="371">
        <v>5</v>
      </c>
      <c r="E52" s="370">
        <f t="shared" si="0"/>
        <v>19250</v>
      </c>
      <c r="F52" s="375"/>
    </row>
    <row r="53" spans="2:6" customFormat="1" ht="15" x14ac:dyDescent="0.25">
      <c r="B53" s="374" t="s">
        <v>76</v>
      </c>
      <c r="C53" s="370">
        <f>D16</f>
        <v>2200</v>
      </c>
      <c r="D53" s="371">
        <v>5</v>
      </c>
      <c r="E53" s="370">
        <f t="shared" si="0"/>
        <v>11000</v>
      </c>
      <c r="F53" s="375"/>
    </row>
    <row r="54" spans="2:6" customFormat="1" ht="15" x14ac:dyDescent="0.25">
      <c r="B54" s="374" t="s">
        <v>324</v>
      </c>
      <c r="C54" s="370">
        <f>D17</f>
        <v>1070</v>
      </c>
      <c r="D54" s="371">
        <v>5</v>
      </c>
      <c r="E54" s="370">
        <f>D54*C54</f>
        <v>5350</v>
      </c>
      <c r="F54" s="375"/>
    </row>
    <row r="55" spans="2:6" customFormat="1" ht="15.6" x14ac:dyDescent="0.3">
      <c r="B55" s="377" t="s">
        <v>77</v>
      </c>
      <c r="C55" s="378"/>
      <c r="D55" s="378"/>
      <c r="E55" s="379">
        <f>SUM(E47:E53)</f>
        <v>195350</v>
      </c>
      <c r="F55" s="375"/>
    </row>
    <row r="56" spans="2:6" customFormat="1" ht="15.6" x14ac:dyDescent="0.3">
      <c r="B56" s="377" t="s">
        <v>78</v>
      </c>
      <c r="C56" s="378"/>
      <c r="D56" s="378"/>
      <c r="E56" s="378">
        <f>E55/C61</f>
        <v>976.75</v>
      </c>
      <c r="F56" s="375"/>
    </row>
    <row r="57" spans="2:6" customFormat="1" ht="15" x14ac:dyDescent="0.25">
      <c r="B57" s="373" t="s">
        <v>79</v>
      </c>
      <c r="C57" s="380"/>
      <c r="D57" s="380"/>
      <c r="E57" s="381">
        <f>E55*C60</f>
        <v>226605.99999999997</v>
      </c>
      <c r="F57" s="382"/>
    </row>
    <row r="58" spans="2:6" customFormat="1" ht="15.6" thickBot="1" x14ac:dyDescent="0.3">
      <c r="B58" s="383" t="s">
        <v>80</v>
      </c>
      <c r="C58" s="384"/>
      <c r="D58" s="384"/>
      <c r="E58" s="384">
        <f>E57/C61</f>
        <v>1133.0299999999997</v>
      </c>
      <c r="F58" s="385"/>
    </row>
    <row r="59" spans="2:6" customFormat="1" x14ac:dyDescent="0.25"/>
    <row r="60" spans="2:6" customFormat="1" x14ac:dyDescent="0.25">
      <c r="B60" t="s">
        <v>81</v>
      </c>
      <c r="C60">
        <v>1.1599999999999999</v>
      </c>
    </row>
    <row r="61" spans="2:6" customFormat="1" x14ac:dyDescent="0.25">
      <c r="B61" t="s">
        <v>82</v>
      </c>
      <c r="C61">
        <v>200</v>
      </c>
    </row>
    <row r="62" spans="2:6" customFormat="1" x14ac:dyDescent="0.25">
      <c r="B62" t="s">
        <v>83</v>
      </c>
      <c r="C62">
        <v>3</v>
      </c>
    </row>
    <row r="63" spans="2:6" customFormat="1" x14ac:dyDescent="0.25">
      <c r="B63" t="s">
        <v>84</v>
      </c>
      <c r="C63">
        <v>5</v>
      </c>
    </row>
    <row r="64" spans="2:6" customFormat="1" x14ac:dyDescent="0.25"/>
  </sheetData>
  <mergeCells count="3">
    <mergeCell ref="A28:A29"/>
    <mergeCell ref="A7:A13"/>
    <mergeCell ref="A21:A25"/>
  </mergeCells>
  <pageMargins left="0.75" right="0.75" top="1" bottom="1" header="0.5" footer="0.5"/>
  <pageSetup paperSize="9" scale="65"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rightToLeft="1" topLeftCell="A9" zoomScaleNormal="100" workbookViewId="0">
      <selection activeCell="C42" sqref="C42"/>
    </sheetView>
  </sheetViews>
  <sheetFormatPr defaultRowHeight="13.2" x14ac:dyDescent="0.25"/>
  <cols>
    <col min="1" max="1" width="23.8984375" style="1" customWidth="1"/>
    <col min="2" max="2" width="9.5" style="1" customWidth="1"/>
    <col min="3" max="3" width="6.5" style="60" customWidth="1"/>
    <col min="4" max="4" width="9.3984375" style="1" customWidth="1"/>
    <col min="5" max="5" width="36.8984375" style="1" customWidth="1"/>
    <col min="6" max="6" width="6.8984375" style="1" customWidth="1"/>
    <col min="7" max="257" width="9" style="1"/>
    <col min="258" max="258" width="23.8984375" style="1" customWidth="1"/>
    <col min="259" max="259" width="9.5" style="1" customWidth="1"/>
    <col min="260" max="260" width="6.5" style="1" customWidth="1"/>
    <col min="261" max="261" width="9.3984375" style="1" customWidth="1"/>
    <col min="262" max="262" width="36.8984375" style="1" customWidth="1"/>
    <col min="263" max="263" width="34.19921875" style="1" customWidth="1"/>
    <col min="264" max="513" width="9" style="1"/>
    <col min="514" max="514" width="23.8984375" style="1" customWidth="1"/>
    <col min="515" max="515" width="9.5" style="1" customWidth="1"/>
    <col min="516" max="516" width="6.5" style="1" customWidth="1"/>
    <col min="517" max="517" width="9.3984375" style="1" customWidth="1"/>
    <col min="518" max="518" width="36.8984375" style="1" customWidth="1"/>
    <col min="519" max="519" width="34.19921875" style="1" customWidth="1"/>
    <col min="520" max="769" width="9" style="1"/>
    <col min="770" max="770" width="23.8984375" style="1" customWidth="1"/>
    <col min="771" max="771" width="9.5" style="1" customWidth="1"/>
    <col min="772" max="772" width="6.5" style="1" customWidth="1"/>
    <col min="773" max="773" width="9.3984375" style="1" customWidth="1"/>
    <col min="774" max="774" width="36.8984375" style="1" customWidth="1"/>
    <col min="775" max="775" width="34.19921875" style="1" customWidth="1"/>
    <col min="776" max="1025" width="9" style="1"/>
    <col min="1026" max="1026" width="23.8984375" style="1" customWidth="1"/>
    <col min="1027" max="1027" width="9.5" style="1" customWidth="1"/>
    <col min="1028" max="1028" width="6.5" style="1" customWidth="1"/>
    <col min="1029" max="1029" width="9.3984375" style="1" customWidth="1"/>
    <col min="1030" max="1030" width="36.8984375" style="1" customWidth="1"/>
    <col min="1031" max="1031" width="34.19921875" style="1" customWidth="1"/>
    <col min="1032" max="1281" width="9" style="1"/>
    <col min="1282" max="1282" width="23.8984375" style="1" customWidth="1"/>
    <col min="1283" max="1283" width="9.5" style="1" customWidth="1"/>
    <col min="1284" max="1284" width="6.5" style="1" customWidth="1"/>
    <col min="1285" max="1285" width="9.3984375" style="1" customWidth="1"/>
    <col min="1286" max="1286" width="36.8984375" style="1" customWidth="1"/>
    <col min="1287" max="1287" width="34.19921875" style="1" customWidth="1"/>
    <col min="1288" max="1537" width="9" style="1"/>
    <col min="1538" max="1538" width="23.8984375" style="1" customWidth="1"/>
    <col min="1539" max="1539" width="9.5" style="1" customWidth="1"/>
    <col min="1540" max="1540" width="6.5" style="1" customWidth="1"/>
    <col min="1541" max="1541" width="9.3984375" style="1" customWidth="1"/>
    <col min="1542" max="1542" width="36.8984375" style="1" customWidth="1"/>
    <col min="1543" max="1543" width="34.19921875" style="1" customWidth="1"/>
    <col min="1544" max="1793" width="9" style="1"/>
    <col min="1794" max="1794" width="23.8984375" style="1" customWidth="1"/>
    <col min="1795" max="1795" width="9.5" style="1" customWidth="1"/>
    <col min="1796" max="1796" width="6.5" style="1" customWidth="1"/>
    <col min="1797" max="1797" width="9.3984375" style="1" customWidth="1"/>
    <col min="1798" max="1798" width="36.8984375" style="1" customWidth="1"/>
    <col min="1799" max="1799" width="34.19921875" style="1" customWidth="1"/>
    <col min="1800" max="2049" width="9" style="1"/>
    <col min="2050" max="2050" width="23.8984375" style="1" customWidth="1"/>
    <col min="2051" max="2051" width="9.5" style="1" customWidth="1"/>
    <col min="2052" max="2052" width="6.5" style="1" customWidth="1"/>
    <col min="2053" max="2053" width="9.3984375" style="1" customWidth="1"/>
    <col min="2054" max="2054" width="36.8984375" style="1" customWidth="1"/>
    <col min="2055" max="2055" width="34.19921875" style="1" customWidth="1"/>
    <col min="2056" max="2305" width="9" style="1"/>
    <col min="2306" max="2306" width="23.8984375" style="1" customWidth="1"/>
    <col min="2307" max="2307" width="9.5" style="1" customWidth="1"/>
    <col min="2308" max="2308" width="6.5" style="1" customWidth="1"/>
    <col min="2309" max="2309" width="9.3984375" style="1" customWidth="1"/>
    <col min="2310" max="2310" width="36.8984375" style="1" customWidth="1"/>
    <col min="2311" max="2311" width="34.19921875" style="1" customWidth="1"/>
    <col min="2312" max="2561" width="9" style="1"/>
    <col min="2562" max="2562" width="23.8984375" style="1" customWidth="1"/>
    <col min="2563" max="2563" width="9.5" style="1" customWidth="1"/>
    <col min="2564" max="2564" width="6.5" style="1" customWidth="1"/>
    <col min="2565" max="2565" width="9.3984375" style="1" customWidth="1"/>
    <col min="2566" max="2566" width="36.8984375" style="1" customWidth="1"/>
    <col min="2567" max="2567" width="34.19921875" style="1" customWidth="1"/>
    <col min="2568" max="2817" width="9" style="1"/>
    <col min="2818" max="2818" width="23.8984375" style="1" customWidth="1"/>
    <col min="2819" max="2819" width="9.5" style="1" customWidth="1"/>
    <col min="2820" max="2820" width="6.5" style="1" customWidth="1"/>
    <col min="2821" max="2821" width="9.3984375" style="1" customWidth="1"/>
    <col min="2822" max="2822" width="36.8984375" style="1" customWidth="1"/>
    <col min="2823" max="2823" width="34.19921875" style="1" customWidth="1"/>
    <col min="2824" max="3073" width="9" style="1"/>
    <col min="3074" max="3074" width="23.8984375" style="1" customWidth="1"/>
    <col min="3075" max="3075" width="9.5" style="1" customWidth="1"/>
    <col min="3076" max="3076" width="6.5" style="1" customWidth="1"/>
    <col min="3077" max="3077" width="9.3984375" style="1" customWidth="1"/>
    <col min="3078" max="3078" width="36.8984375" style="1" customWidth="1"/>
    <col min="3079" max="3079" width="34.19921875" style="1" customWidth="1"/>
    <col min="3080" max="3329" width="9" style="1"/>
    <col min="3330" max="3330" width="23.8984375" style="1" customWidth="1"/>
    <col min="3331" max="3331" width="9.5" style="1" customWidth="1"/>
    <col min="3332" max="3332" width="6.5" style="1" customWidth="1"/>
    <col min="3333" max="3333" width="9.3984375" style="1" customWidth="1"/>
    <col min="3334" max="3334" width="36.8984375" style="1" customWidth="1"/>
    <col min="3335" max="3335" width="34.19921875" style="1" customWidth="1"/>
    <col min="3336" max="3585" width="9" style="1"/>
    <col min="3586" max="3586" width="23.8984375" style="1" customWidth="1"/>
    <col min="3587" max="3587" width="9.5" style="1" customWidth="1"/>
    <col min="3588" max="3588" width="6.5" style="1" customWidth="1"/>
    <col min="3589" max="3589" width="9.3984375" style="1" customWidth="1"/>
    <col min="3590" max="3590" width="36.8984375" style="1" customWidth="1"/>
    <col min="3591" max="3591" width="34.19921875" style="1" customWidth="1"/>
    <col min="3592" max="3841" width="9" style="1"/>
    <col min="3842" max="3842" width="23.8984375" style="1" customWidth="1"/>
    <col min="3843" max="3843" width="9.5" style="1" customWidth="1"/>
    <col min="3844" max="3844" width="6.5" style="1" customWidth="1"/>
    <col min="3845" max="3845" width="9.3984375" style="1" customWidth="1"/>
    <col min="3846" max="3846" width="36.8984375" style="1" customWidth="1"/>
    <col min="3847" max="3847" width="34.19921875" style="1" customWidth="1"/>
    <col min="3848" max="4097" width="9" style="1"/>
    <col min="4098" max="4098" width="23.8984375" style="1" customWidth="1"/>
    <col min="4099" max="4099" width="9.5" style="1" customWidth="1"/>
    <col min="4100" max="4100" width="6.5" style="1" customWidth="1"/>
    <col min="4101" max="4101" width="9.3984375" style="1" customWidth="1"/>
    <col min="4102" max="4102" width="36.8984375" style="1" customWidth="1"/>
    <col min="4103" max="4103" width="34.19921875" style="1" customWidth="1"/>
    <col min="4104" max="4353" width="9" style="1"/>
    <col min="4354" max="4354" width="23.8984375" style="1" customWidth="1"/>
    <col min="4355" max="4355" width="9.5" style="1" customWidth="1"/>
    <col min="4356" max="4356" width="6.5" style="1" customWidth="1"/>
    <col min="4357" max="4357" width="9.3984375" style="1" customWidth="1"/>
    <col min="4358" max="4358" width="36.8984375" style="1" customWidth="1"/>
    <col min="4359" max="4359" width="34.19921875" style="1" customWidth="1"/>
    <col min="4360" max="4609" width="9" style="1"/>
    <col min="4610" max="4610" width="23.8984375" style="1" customWidth="1"/>
    <col min="4611" max="4611" width="9.5" style="1" customWidth="1"/>
    <col min="4612" max="4612" width="6.5" style="1" customWidth="1"/>
    <col min="4613" max="4613" width="9.3984375" style="1" customWidth="1"/>
    <col min="4614" max="4614" width="36.8984375" style="1" customWidth="1"/>
    <col min="4615" max="4615" width="34.19921875" style="1" customWidth="1"/>
    <col min="4616" max="4865" width="9" style="1"/>
    <col min="4866" max="4866" width="23.8984375" style="1" customWidth="1"/>
    <col min="4867" max="4867" width="9.5" style="1" customWidth="1"/>
    <col min="4868" max="4868" width="6.5" style="1" customWidth="1"/>
    <col min="4869" max="4869" width="9.3984375" style="1" customWidth="1"/>
    <col min="4870" max="4870" width="36.8984375" style="1" customWidth="1"/>
    <col min="4871" max="4871" width="34.19921875" style="1" customWidth="1"/>
    <col min="4872" max="5121" width="9" style="1"/>
    <col min="5122" max="5122" width="23.8984375" style="1" customWidth="1"/>
    <col min="5123" max="5123" width="9.5" style="1" customWidth="1"/>
    <col min="5124" max="5124" width="6.5" style="1" customWidth="1"/>
    <col min="5125" max="5125" width="9.3984375" style="1" customWidth="1"/>
    <col min="5126" max="5126" width="36.8984375" style="1" customWidth="1"/>
    <col min="5127" max="5127" width="34.19921875" style="1" customWidth="1"/>
    <col min="5128" max="5377" width="9" style="1"/>
    <col min="5378" max="5378" width="23.8984375" style="1" customWidth="1"/>
    <col min="5379" max="5379" width="9.5" style="1" customWidth="1"/>
    <col min="5380" max="5380" width="6.5" style="1" customWidth="1"/>
    <col min="5381" max="5381" width="9.3984375" style="1" customWidth="1"/>
    <col min="5382" max="5382" width="36.8984375" style="1" customWidth="1"/>
    <col min="5383" max="5383" width="34.19921875" style="1" customWidth="1"/>
    <col min="5384" max="5633" width="9" style="1"/>
    <col min="5634" max="5634" width="23.8984375" style="1" customWidth="1"/>
    <col min="5635" max="5635" width="9.5" style="1" customWidth="1"/>
    <col min="5636" max="5636" width="6.5" style="1" customWidth="1"/>
    <col min="5637" max="5637" width="9.3984375" style="1" customWidth="1"/>
    <col min="5638" max="5638" width="36.8984375" style="1" customWidth="1"/>
    <col min="5639" max="5639" width="34.19921875" style="1" customWidth="1"/>
    <col min="5640" max="5889" width="9" style="1"/>
    <col min="5890" max="5890" width="23.8984375" style="1" customWidth="1"/>
    <col min="5891" max="5891" width="9.5" style="1" customWidth="1"/>
    <col min="5892" max="5892" width="6.5" style="1" customWidth="1"/>
    <col min="5893" max="5893" width="9.3984375" style="1" customWidth="1"/>
    <col min="5894" max="5894" width="36.8984375" style="1" customWidth="1"/>
    <col min="5895" max="5895" width="34.19921875" style="1" customWidth="1"/>
    <col min="5896" max="6145" width="9" style="1"/>
    <col min="6146" max="6146" width="23.8984375" style="1" customWidth="1"/>
    <col min="6147" max="6147" width="9.5" style="1" customWidth="1"/>
    <col min="6148" max="6148" width="6.5" style="1" customWidth="1"/>
    <col min="6149" max="6149" width="9.3984375" style="1" customWidth="1"/>
    <col min="6150" max="6150" width="36.8984375" style="1" customWidth="1"/>
    <col min="6151" max="6151" width="34.19921875" style="1" customWidth="1"/>
    <col min="6152" max="6401" width="9" style="1"/>
    <col min="6402" max="6402" width="23.8984375" style="1" customWidth="1"/>
    <col min="6403" max="6403" width="9.5" style="1" customWidth="1"/>
    <col min="6404" max="6404" width="6.5" style="1" customWidth="1"/>
    <col min="6405" max="6405" width="9.3984375" style="1" customWidth="1"/>
    <col min="6406" max="6406" width="36.8984375" style="1" customWidth="1"/>
    <col min="6407" max="6407" width="34.19921875" style="1" customWidth="1"/>
    <col min="6408" max="6657" width="9" style="1"/>
    <col min="6658" max="6658" width="23.8984375" style="1" customWidth="1"/>
    <col min="6659" max="6659" width="9.5" style="1" customWidth="1"/>
    <col min="6660" max="6660" width="6.5" style="1" customWidth="1"/>
    <col min="6661" max="6661" width="9.3984375" style="1" customWidth="1"/>
    <col min="6662" max="6662" width="36.8984375" style="1" customWidth="1"/>
    <col min="6663" max="6663" width="34.19921875" style="1" customWidth="1"/>
    <col min="6664" max="6913" width="9" style="1"/>
    <col min="6914" max="6914" width="23.8984375" style="1" customWidth="1"/>
    <col min="6915" max="6915" width="9.5" style="1" customWidth="1"/>
    <col min="6916" max="6916" width="6.5" style="1" customWidth="1"/>
    <col min="6917" max="6917" width="9.3984375" style="1" customWidth="1"/>
    <col min="6918" max="6918" width="36.8984375" style="1" customWidth="1"/>
    <col min="6919" max="6919" width="34.19921875" style="1" customWidth="1"/>
    <col min="6920" max="7169" width="9" style="1"/>
    <col min="7170" max="7170" width="23.8984375" style="1" customWidth="1"/>
    <col min="7171" max="7171" width="9.5" style="1" customWidth="1"/>
    <col min="7172" max="7172" width="6.5" style="1" customWidth="1"/>
    <col min="7173" max="7173" width="9.3984375" style="1" customWidth="1"/>
    <col min="7174" max="7174" width="36.8984375" style="1" customWidth="1"/>
    <col min="7175" max="7175" width="34.19921875" style="1" customWidth="1"/>
    <col min="7176" max="7425" width="9" style="1"/>
    <col min="7426" max="7426" width="23.8984375" style="1" customWidth="1"/>
    <col min="7427" max="7427" width="9.5" style="1" customWidth="1"/>
    <col min="7428" max="7428" width="6.5" style="1" customWidth="1"/>
    <col min="7429" max="7429" width="9.3984375" style="1" customWidth="1"/>
    <col min="7430" max="7430" width="36.8984375" style="1" customWidth="1"/>
    <col min="7431" max="7431" width="34.19921875" style="1" customWidth="1"/>
    <col min="7432" max="7681" width="9" style="1"/>
    <col min="7682" max="7682" width="23.8984375" style="1" customWidth="1"/>
    <col min="7683" max="7683" width="9.5" style="1" customWidth="1"/>
    <col min="7684" max="7684" width="6.5" style="1" customWidth="1"/>
    <col min="7685" max="7685" width="9.3984375" style="1" customWidth="1"/>
    <col min="7686" max="7686" width="36.8984375" style="1" customWidth="1"/>
    <col min="7687" max="7687" width="34.19921875" style="1" customWidth="1"/>
    <col min="7688" max="7937" width="9" style="1"/>
    <col min="7938" max="7938" width="23.8984375" style="1" customWidth="1"/>
    <col min="7939" max="7939" width="9.5" style="1" customWidth="1"/>
    <col min="7940" max="7940" width="6.5" style="1" customWidth="1"/>
    <col min="7941" max="7941" width="9.3984375" style="1" customWidth="1"/>
    <col min="7942" max="7942" width="36.8984375" style="1" customWidth="1"/>
    <col min="7943" max="7943" width="34.19921875" style="1" customWidth="1"/>
    <col min="7944" max="8193" width="9" style="1"/>
    <col min="8194" max="8194" width="23.8984375" style="1" customWidth="1"/>
    <col min="8195" max="8195" width="9.5" style="1" customWidth="1"/>
    <col min="8196" max="8196" width="6.5" style="1" customWidth="1"/>
    <col min="8197" max="8197" width="9.3984375" style="1" customWidth="1"/>
    <col min="8198" max="8198" width="36.8984375" style="1" customWidth="1"/>
    <col min="8199" max="8199" width="34.19921875" style="1" customWidth="1"/>
    <col min="8200" max="8449" width="9" style="1"/>
    <col min="8450" max="8450" width="23.8984375" style="1" customWidth="1"/>
    <col min="8451" max="8451" width="9.5" style="1" customWidth="1"/>
    <col min="8452" max="8452" width="6.5" style="1" customWidth="1"/>
    <col min="8453" max="8453" width="9.3984375" style="1" customWidth="1"/>
    <col min="8454" max="8454" width="36.8984375" style="1" customWidth="1"/>
    <col min="8455" max="8455" width="34.19921875" style="1" customWidth="1"/>
    <col min="8456" max="8705" width="9" style="1"/>
    <col min="8706" max="8706" width="23.8984375" style="1" customWidth="1"/>
    <col min="8707" max="8707" width="9.5" style="1" customWidth="1"/>
    <col min="8708" max="8708" width="6.5" style="1" customWidth="1"/>
    <col min="8709" max="8709" width="9.3984375" style="1" customWidth="1"/>
    <col min="8710" max="8710" width="36.8984375" style="1" customWidth="1"/>
    <col min="8711" max="8711" width="34.19921875" style="1" customWidth="1"/>
    <col min="8712" max="8961" width="9" style="1"/>
    <col min="8962" max="8962" width="23.8984375" style="1" customWidth="1"/>
    <col min="8963" max="8963" width="9.5" style="1" customWidth="1"/>
    <col min="8964" max="8964" width="6.5" style="1" customWidth="1"/>
    <col min="8965" max="8965" width="9.3984375" style="1" customWidth="1"/>
    <col min="8966" max="8966" width="36.8984375" style="1" customWidth="1"/>
    <col min="8967" max="8967" width="34.19921875" style="1" customWidth="1"/>
    <col min="8968" max="9217" width="9" style="1"/>
    <col min="9218" max="9218" width="23.8984375" style="1" customWidth="1"/>
    <col min="9219" max="9219" width="9.5" style="1" customWidth="1"/>
    <col min="9220" max="9220" width="6.5" style="1" customWidth="1"/>
    <col min="9221" max="9221" width="9.3984375" style="1" customWidth="1"/>
    <col min="9222" max="9222" width="36.8984375" style="1" customWidth="1"/>
    <col min="9223" max="9223" width="34.19921875" style="1" customWidth="1"/>
    <col min="9224" max="9473" width="9" style="1"/>
    <col min="9474" max="9474" width="23.8984375" style="1" customWidth="1"/>
    <col min="9475" max="9475" width="9.5" style="1" customWidth="1"/>
    <col min="9476" max="9476" width="6.5" style="1" customWidth="1"/>
    <col min="9477" max="9477" width="9.3984375" style="1" customWidth="1"/>
    <col min="9478" max="9478" width="36.8984375" style="1" customWidth="1"/>
    <col min="9479" max="9479" width="34.19921875" style="1" customWidth="1"/>
    <col min="9480" max="9729" width="9" style="1"/>
    <col min="9730" max="9730" width="23.8984375" style="1" customWidth="1"/>
    <col min="9731" max="9731" width="9.5" style="1" customWidth="1"/>
    <col min="9732" max="9732" width="6.5" style="1" customWidth="1"/>
    <col min="9733" max="9733" width="9.3984375" style="1" customWidth="1"/>
    <col min="9734" max="9734" width="36.8984375" style="1" customWidth="1"/>
    <col min="9735" max="9735" width="34.19921875" style="1" customWidth="1"/>
    <col min="9736" max="9985" width="9" style="1"/>
    <col min="9986" max="9986" width="23.8984375" style="1" customWidth="1"/>
    <col min="9987" max="9987" width="9.5" style="1" customWidth="1"/>
    <col min="9988" max="9988" width="6.5" style="1" customWidth="1"/>
    <col min="9989" max="9989" width="9.3984375" style="1" customWidth="1"/>
    <col min="9990" max="9990" width="36.8984375" style="1" customWidth="1"/>
    <col min="9991" max="9991" width="34.19921875" style="1" customWidth="1"/>
    <col min="9992" max="10241" width="9" style="1"/>
    <col min="10242" max="10242" width="23.8984375" style="1" customWidth="1"/>
    <col min="10243" max="10243" width="9.5" style="1" customWidth="1"/>
    <col min="10244" max="10244" width="6.5" style="1" customWidth="1"/>
    <col min="10245" max="10245" width="9.3984375" style="1" customWidth="1"/>
    <col min="10246" max="10246" width="36.8984375" style="1" customWidth="1"/>
    <col min="10247" max="10247" width="34.19921875" style="1" customWidth="1"/>
    <col min="10248" max="10497" width="9" style="1"/>
    <col min="10498" max="10498" width="23.8984375" style="1" customWidth="1"/>
    <col min="10499" max="10499" width="9.5" style="1" customWidth="1"/>
    <col min="10500" max="10500" width="6.5" style="1" customWidth="1"/>
    <col min="10501" max="10501" width="9.3984375" style="1" customWidth="1"/>
    <col min="10502" max="10502" width="36.8984375" style="1" customWidth="1"/>
    <col min="10503" max="10503" width="34.19921875" style="1" customWidth="1"/>
    <col min="10504" max="10753" width="9" style="1"/>
    <col min="10754" max="10754" width="23.8984375" style="1" customWidth="1"/>
    <col min="10755" max="10755" width="9.5" style="1" customWidth="1"/>
    <col min="10756" max="10756" width="6.5" style="1" customWidth="1"/>
    <col min="10757" max="10757" width="9.3984375" style="1" customWidth="1"/>
    <col min="10758" max="10758" width="36.8984375" style="1" customWidth="1"/>
    <col min="10759" max="10759" width="34.19921875" style="1" customWidth="1"/>
    <col min="10760" max="11009" width="9" style="1"/>
    <col min="11010" max="11010" width="23.8984375" style="1" customWidth="1"/>
    <col min="11011" max="11011" width="9.5" style="1" customWidth="1"/>
    <col min="11012" max="11012" width="6.5" style="1" customWidth="1"/>
    <col min="11013" max="11013" width="9.3984375" style="1" customWidth="1"/>
    <col min="11014" max="11014" width="36.8984375" style="1" customWidth="1"/>
    <col min="11015" max="11015" width="34.19921875" style="1" customWidth="1"/>
    <col min="11016" max="11265" width="9" style="1"/>
    <col min="11266" max="11266" width="23.8984375" style="1" customWidth="1"/>
    <col min="11267" max="11267" width="9.5" style="1" customWidth="1"/>
    <col min="11268" max="11268" width="6.5" style="1" customWidth="1"/>
    <col min="11269" max="11269" width="9.3984375" style="1" customWidth="1"/>
    <col min="11270" max="11270" width="36.8984375" style="1" customWidth="1"/>
    <col min="11271" max="11271" width="34.19921875" style="1" customWidth="1"/>
    <col min="11272" max="11521" width="9" style="1"/>
    <col min="11522" max="11522" width="23.8984375" style="1" customWidth="1"/>
    <col min="11523" max="11523" width="9.5" style="1" customWidth="1"/>
    <col min="11524" max="11524" width="6.5" style="1" customWidth="1"/>
    <col min="11525" max="11525" width="9.3984375" style="1" customWidth="1"/>
    <col min="11526" max="11526" width="36.8984375" style="1" customWidth="1"/>
    <col min="11527" max="11527" width="34.19921875" style="1" customWidth="1"/>
    <col min="11528" max="11777" width="9" style="1"/>
    <col min="11778" max="11778" width="23.8984375" style="1" customWidth="1"/>
    <col min="11779" max="11779" width="9.5" style="1" customWidth="1"/>
    <col min="11780" max="11780" width="6.5" style="1" customWidth="1"/>
    <col min="11781" max="11781" width="9.3984375" style="1" customWidth="1"/>
    <col min="11782" max="11782" width="36.8984375" style="1" customWidth="1"/>
    <col min="11783" max="11783" width="34.19921875" style="1" customWidth="1"/>
    <col min="11784" max="12033" width="9" style="1"/>
    <col min="12034" max="12034" width="23.8984375" style="1" customWidth="1"/>
    <col min="12035" max="12035" width="9.5" style="1" customWidth="1"/>
    <col min="12036" max="12036" width="6.5" style="1" customWidth="1"/>
    <col min="12037" max="12037" width="9.3984375" style="1" customWidth="1"/>
    <col min="12038" max="12038" width="36.8984375" style="1" customWidth="1"/>
    <col min="12039" max="12039" width="34.19921875" style="1" customWidth="1"/>
    <col min="12040" max="12289" width="9" style="1"/>
    <col min="12290" max="12290" width="23.8984375" style="1" customWidth="1"/>
    <col min="12291" max="12291" width="9.5" style="1" customWidth="1"/>
    <col min="12292" max="12292" width="6.5" style="1" customWidth="1"/>
    <col min="12293" max="12293" width="9.3984375" style="1" customWidth="1"/>
    <col min="12294" max="12294" width="36.8984375" style="1" customWidth="1"/>
    <col min="12295" max="12295" width="34.19921875" style="1" customWidth="1"/>
    <col min="12296" max="12545" width="9" style="1"/>
    <col min="12546" max="12546" width="23.8984375" style="1" customWidth="1"/>
    <col min="12547" max="12547" width="9.5" style="1" customWidth="1"/>
    <col min="12548" max="12548" width="6.5" style="1" customWidth="1"/>
    <col min="12549" max="12549" width="9.3984375" style="1" customWidth="1"/>
    <col min="12550" max="12550" width="36.8984375" style="1" customWidth="1"/>
    <col min="12551" max="12551" width="34.19921875" style="1" customWidth="1"/>
    <col min="12552" max="12801" width="9" style="1"/>
    <col min="12802" max="12802" width="23.8984375" style="1" customWidth="1"/>
    <col min="12803" max="12803" width="9.5" style="1" customWidth="1"/>
    <col min="12804" max="12804" width="6.5" style="1" customWidth="1"/>
    <col min="12805" max="12805" width="9.3984375" style="1" customWidth="1"/>
    <col min="12806" max="12806" width="36.8984375" style="1" customWidth="1"/>
    <col min="12807" max="12807" width="34.19921875" style="1" customWidth="1"/>
    <col min="12808" max="13057" width="9" style="1"/>
    <col min="13058" max="13058" width="23.8984375" style="1" customWidth="1"/>
    <col min="13059" max="13059" width="9.5" style="1" customWidth="1"/>
    <col min="13060" max="13060" width="6.5" style="1" customWidth="1"/>
    <col min="13061" max="13061" width="9.3984375" style="1" customWidth="1"/>
    <col min="13062" max="13062" width="36.8984375" style="1" customWidth="1"/>
    <col min="13063" max="13063" width="34.19921875" style="1" customWidth="1"/>
    <col min="13064" max="13313" width="9" style="1"/>
    <col min="13314" max="13314" width="23.8984375" style="1" customWidth="1"/>
    <col min="13315" max="13315" width="9.5" style="1" customWidth="1"/>
    <col min="13316" max="13316" width="6.5" style="1" customWidth="1"/>
    <col min="13317" max="13317" width="9.3984375" style="1" customWidth="1"/>
    <col min="13318" max="13318" width="36.8984375" style="1" customWidth="1"/>
    <col min="13319" max="13319" width="34.19921875" style="1" customWidth="1"/>
    <col min="13320" max="13569" width="9" style="1"/>
    <col min="13570" max="13570" width="23.8984375" style="1" customWidth="1"/>
    <col min="13571" max="13571" width="9.5" style="1" customWidth="1"/>
    <col min="13572" max="13572" width="6.5" style="1" customWidth="1"/>
    <col min="13573" max="13573" width="9.3984375" style="1" customWidth="1"/>
    <col min="13574" max="13574" width="36.8984375" style="1" customWidth="1"/>
    <col min="13575" max="13575" width="34.19921875" style="1" customWidth="1"/>
    <col min="13576" max="13825" width="9" style="1"/>
    <col min="13826" max="13826" width="23.8984375" style="1" customWidth="1"/>
    <col min="13827" max="13827" width="9.5" style="1" customWidth="1"/>
    <col min="13828" max="13828" width="6.5" style="1" customWidth="1"/>
    <col min="13829" max="13829" width="9.3984375" style="1" customWidth="1"/>
    <col min="13830" max="13830" width="36.8984375" style="1" customWidth="1"/>
    <col min="13831" max="13831" width="34.19921875" style="1" customWidth="1"/>
    <col min="13832" max="14081" width="9" style="1"/>
    <col min="14082" max="14082" width="23.8984375" style="1" customWidth="1"/>
    <col min="14083" max="14083" width="9.5" style="1" customWidth="1"/>
    <col min="14084" max="14084" width="6.5" style="1" customWidth="1"/>
    <col min="14085" max="14085" width="9.3984375" style="1" customWidth="1"/>
    <col min="14086" max="14086" width="36.8984375" style="1" customWidth="1"/>
    <col min="14087" max="14087" width="34.19921875" style="1" customWidth="1"/>
    <col min="14088" max="14337" width="9" style="1"/>
    <col min="14338" max="14338" width="23.8984375" style="1" customWidth="1"/>
    <col min="14339" max="14339" width="9.5" style="1" customWidth="1"/>
    <col min="14340" max="14340" width="6.5" style="1" customWidth="1"/>
    <col min="14341" max="14341" width="9.3984375" style="1" customWidth="1"/>
    <col min="14342" max="14342" width="36.8984375" style="1" customWidth="1"/>
    <col min="14343" max="14343" width="34.19921875" style="1" customWidth="1"/>
    <col min="14344" max="14593" width="9" style="1"/>
    <col min="14594" max="14594" width="23.8984375" style="1" customWidth="1"/>
    <col min="14595" max="14595" width="9.5" style="1" customWidth="1"/>
    <col min="14596" max="14596" width="6.5" style="1" customWidth="1"/>
    <col min="14597" max="14597" width="9.3984375" style="1" customWidth="1"/>
    <col min="14598" max="14598" width="36.8984375" style="1" customWidth="1"/>
    <col min="14599" max="14599" width="34.19921875" style="1" customWidth="1"/>
    <col min="14600" max="14849" width="9" style="1"/>
    <col min="14850" max="14850" width="23.8984375" style="1" customWidth="1"/>
    <col min="14851" max="14851" width="9.5" style="1" customWidth="1"/>
    <col min="14852" max="14852" width="6.5" style="1" customWidth="1"/>
    <col min="14853" max="14853" width="9.3984375" style="1" customWidth="1"/>
    <col min="14854" max="14854" width="36.8984375" style="1" customWidth="1"/>
    <col min="14855" max="14855" width="34.19921875" style="1" customWidth="1"/>
    <col min="14856" max="15105" width="9" style="1"/>
    <col min="15106" max="15106" width="23.8984375" style="1" customWidth="1"/>
    <col min="15107" max="15107" width="9.5" style="1" customWidth="1"/>
    <col min="15108" max="15108" width="6.5" style="1" customWidth="1"/>
    <col min="15109" max="15109" width="9.3984375" style="1" customWidth="1"/>
    <col min="15110" max="15110" width="36.8984375" style="1" customWidth="1"/>
    <col min="15111" max="15111" width="34.19921875" style="1" customWidth="1"/>
    <col min="15112" max="15361" width="9" style="1"/>
    <col min="15362" max="15362" width="23.8984375" style="1" customWidth="1"/>
    <col min="15363" max="15363" width="9.5" style="1" customWidth="1"/>
    <col min="15364" max="15364" width="6.5" style="1" customWidth="1"/>
    <col min="15365" max="15365" width="9.3984375" style="1" customWidth="1"/>
    <col min="15366" max="15366" width="36.8984375" style="1" customWidth="1"/>
    <col min="15367" max="15367" width="34.19921875" style="1" customWidth="1"/>
    <col min="15368" max="15617" width="9" style="1"/>
    <col min="15618" max="15618" width="23.8984375" style="1" customWidth="1"/>
    <col min="15619" max="15619" width="9.5" style="1" customWidth="1"/>
    <col min="15620" max="15620" width="6.5" style="1" customWidth="1"/>
    <col min="15621" max="15621" width="9.3984375" style="1" customWidth="1"/>
    <col min="15622" max="15622" width="36.8984375" style="1" customWidth="1"/>
    <col min="15623" max="15623" width="34.19921875" style="1" customWidth="1"/>
    <col min="15624" max="15873" width="9" style="1"/>
    <col min="15874" max="15874" width="23.8984375" style="1" customWidth="1"/>
    <col min="15875" max="15875" width="9.5" style="1" customWidth="1"/>
    <col min="15876" max="15876" width="6.5" style="1" customWidth="1"/>
    <col min="15877" max="15877" width="9.3984375" style="1" customWidth="1"/>
    <col min="15878" max="15878" width="36.8984375" style="1" customWidth="1"/>
    <col min="15879" max="15879" width="34.19921875" style="1" customWidth="1"/>
    <col min="15880" max="16129" width="9" style="1"/>
    <col min="16130" max="16130" width="23.8984375" style="1" customWidth="1"/>
    <col min="16131" max="16131" width="9.5" style="1" customWidth="1"/>
    <col min="16132" max="16132" width="6.5" style="1" customWidth="1"/>
    <col min="16133" max="16133" width="9.3984375" style="1" customWidth="1"/>
    <col min="16134" max="16134" width="36.8984375" style="1" customWidth="1"/>
    <col min="16135" max="16135" width="34.19921875" style="1" customWidth="1"/>
    <col min="16136" max="16384" width="9" style="1"/>
  </cols>
  <sheetData>
    <row r="1" spans="1:6" ht="13.8" thickTop="1" x14ac:dyDescent="0.25">
      <c r="A1" s="774" t="s">
        <v>96</v>
      </c>
      <c r="B1" s="775"/>
      <c r="C1" s="775"/>
      <c r="D1" s="775"/>
      <c r="E1" s="776"/>
    </row>
    <row r="2" spans="1:6" x14ac:dyDescent="0.25">
      <c r="A2" s="777"/>
      <c r="B2" s="778"/>
      <c r="C2" s="778"/>
      <c r="D2" s="778"/>
      <c r="E2" s="779"/>
    </row>
    <row r="3" spans="1:6" s="2" customFormat="1" ht="15.6" x14ac:dyDescent="0.3">
      <c r="A3" s="780"/>
      <c r="B3" s="781"/>
      <c r="C3" s="781"/>
      <c r="D3" s="781"/>
      <c r="E3" s="782"/>
    </row>
    <row r="4" spans="1:6" ht="16.2" thickBot="1" x14ac:dyDescent="0.35">
      <c r="A4" s="3" t="s">
        <v>97</v>
      </c>
      <c r="B4" s="4" t="s">
        <v>98</v>
      </c>
      <c r="C4" s="5" t="s">
        <v>69</v>
      </c>
      <c r="D4" s="6" t="s">
        <v>99</v>
      </c>
      <c r="E4" s="7" t="s">
        <v>100</v>
      </c>
    </row>
    <row r="5" spans="1:6" ht="14.4" thickTop="1" x14ac:dyDescent="0.25">
      <c r="A5" s="8" t="s">
        <v>101</v>
      </c>
      <c r="B5" s="9"/>
      <c r="C5" s="10"/>
      <c r="D5" s="9"/>
      <c r="E5" s="11"/>
      <c r="F5" s="12"/>
    </row>
    <row r="6" spans="1:6" x14ac:dyDescent="0.25">
      <c r="A6" s="13" t="s">
        <v>18</v>
      </c>
      <c r="B6" s="14">
        <v>4600</v>
      </c>
      <c r="C6" s="15">
        <v>5</v>
      </c>
      <c r="D6" s="16">
        <f>C6*B6</f>
        <v>23000</v>
      </c>
      <c r="E6" s="17" t="s">
        <v>102</v>
      </c>
      <c r="F6" s="12"/>
    </row>
    <row r="7" spans="1:6" x14ac:dyDescent="0.25">
      <c r="A7" s="18" t="s">
        <v>103</v>
      </c>
      <c r="B7" s="14">
        <v>1000</v>
      </c>
      <c r="C7" s="15">
        <v>10</v>
      </c>
      <c r="D7" s="19">
        <f>C7*B7</f>
        <v>10000</v>
      </c>
      <c r="E7" s="17" t="s">
        <v>104</v>
      </c>
      <c r="F7" s="12"/>
    </row>
    <row r="8" spans="1:6" s="21" customFormat="1" x14ac:dyDescent="0.25">
      <c r="A8" s="18" t="s">
        <v>105</v>
      </c>
      <c r="B8" s="19">
        <v>1350</v>
      </c>
      <c r="C8" s="15">
        <v>5</v>
      </c>
      <c r="D8" s="16">
        <f>C8*B8</f>
        <v>6750</v>
      </c>
      <c r="E8" s="20" t="s">
        <v>106</v>
      </c>
    </row>
    <row r="9" spans="1:6" s="21" customFormat="1" x14ac:dyDescent="0.25">
      <c r="A9" s="18" t="s">
        <v>107</v>
      </c>
      <c r="B9" s="19">
        <v>1250</v>
      </c>
      <c r="C9" s="22">
        <v>0</v>
      </c>
      <c r="D9" s="16">
        <f>C9*B9</f>
        <v>0</v>
      </c>
      <c r="E9" s="20" t="s">
        <v>108</v>
      </c>
    </row>
    <row r="10" spans="1:6" ht="13.8" x14ac:dyDescent="0.25">
      <c r="A10" s="23" t="s">
        <v>109</v>
      </c>
      <c r="B10" s="19"/>
      <c r="C10" s="15"/>
      <c r="D10" s="19"/>
      <c r="E10" s="24"/>
      <c r="F10" s="12"/>
    </row>
    <row r="11" spans="1:6" ht="52.8" x14ac:dyDescent="0.25">
      <c r="A11" s="13" t="s">
        <v>110</v>
      </c>
      <c r="B11" s="14">
        <v>580</v>
      </c>
      <c r="C11" s="22">
        <v>0</v>
      </c>
      <c r="D11" s="16">
        <f>C11*B11</f>
        <v>0</v>
      </c>
      <c r="E11" s="17" t="s">
        <v>111</v>
      </c>
      <c r="F11" s="12"/>
    </row>
    <row r="12" spans="1:6" x14ac:dyDescent="0.25">
      <c r="A12" s="18" t="s">
        <v>112</v>
      </c>
      <c r="B12" s="14">
        <v>640</v>
      </c>
      <c r="C12" s="15">
        <v>100</v>
      </c>
      <c r="D12" s="19">
        <f>C12*B12</f>
        <v>64000</v>
      </c>
      <c r="E12" s="17" t="s">
        <v>113</v>
      </c>
      <c r="F12" s="12"/>
    </row>
    <row r="13" spans="1:6" s="21" customFormat="1" x14ac:dyDescent="0.25">
      <c r="A13" s="18" t="s">
        <v>114</v>
      </c>
      <c r="B13" s="19">
        <v>260</v>
      </c>
      <c r="C13" s="22">
        <v>0</v>
      </c>
      <c r="D13" s="16">
        <f>C13*B13</f>
        <v>0</v>
      </c>
      <c r="E13" s="20" t="s">
        <v>115</v>
      </c>
    </row>
    <row r="14" spans="1:6" ht="13.8" x14ac:dyDescent="0.25">
      <c r="A14" s="23" t="s">
        <v>116</v>
      </c>
      <c r="B14" s="19"/>
      <c r="C14" s="15"/>
      <c r="D14" s="19"/>
      <c r="E14" s="24"/>
      <c r="F14" s="12"/>
    </row>
    <row r="15" spans="1:6" x14ac:dyDescent="0.25">
      <c r="A15" s="18" t="s">
        <v>117</v>
      </c>
      <c r="B15" s="14">
        <v>1976</v>
      </c>
      <c r="C15" s="22">
        <v>0</v>
      </c>
      <c r="D15" s="19">
        <f>C15*B15</f>
        <v>0</v>
      </c>
      <c r="E15" s="17" t="s">
        <v>118</v>
      </c>
      <c r="F15" s="12"/>
    </row>
    <row r="16" spans="1:6" s="21" customFormat="1" x14ac:dyDescent="0.25">
      <c r="A16" s="18" t="s">
        <v>119</v>
      </c>
      <c r="B16" s="19">
        <v>494</v>
      </c>
      <c r="C16" s="22">
        <v>0</v>
      </c>
      <c r="D16" s="16">
        <f>C16*B16</f>
        <v>0</v>
      </c>
      <c r="E16" s="20"/>
    </row>
    <row r="17" spans="1:6" s="21" customFormat="1" x14ac:dyDescent="0.25">
      <c r="A17" s="18" t="s">
        <v>120</v>
      </c>
      <c r="B17" s="19">
        <v>988</v>
      </c>
      <c r="C17" s="22">
        <v>0</v>
      </c>
      <c r="D17" s="16">
        <f>C17*B17</f>
        <v>0</v>
      </c>
      <c r="E17" s="20"/>
    </row>
    <row r="18" spans="1:6" s="21" customFormat="1" x14ac:dyDescent="0.25">
      <c r="A18" s="18" t="s">
        <v>121</v>
      </c>
      <c r="B18" s="19">
        <v>109</v>
      </c>
      <c r="C18" s="22">
        <v>0</v>
      </c>
      <c r="D18" s="16">
        <f>C18*B18</f>
        <v>0</v>
      </c>
      <c r="E18" s="20" t="s">
        <v>122</v>
      </c>
    </row>
    <row r="19" spans="1:6" s="21" customFormat="1" x14ac:dyDescent="0.25">
      <c r="A19" s="18" t="s">
        <v>121</v>
      </c>
      <c r="B19" s="19">
        <v>75</v>
      </c>
      <c r="C19" s="22">
        <v>0</v>
      </c>
      <c r="D19" s="16">
        <f>C19*B19</f>
        <v>0</v>
      </c>
      <c r="E19" s="20" t="s">
        <v>123</v>
      </c>
    </row>
    <row r="20" spans="1:6" s="21" customFormat="1" ht="13.8" x14ac:dyDescent="0.25">
      <c r="A20" s="23" t="s">
        <v>124</v>
      </c>
      <c r="B20" s="19"/>
      <c r="C20" s="15"/>
      <c r="D20" s="16"/>
      <c r="E20" s="20"/>
    </row>
    <row r="21" spans="1:6" ht="26.4" x14ac:dyDescent="0.25">
      <c r="A21" s="25" t="s">
        <v>125</v>
      </c>
      <c r="B21" s="14">
        <v>110</v>
      </c>
      <c r="C21" s="15">
        <v>200</v>
      </c>
      <c r="D21" s="16">
        <f>C21*B21</f>
        <v>22000</v>
      </c>
      <c r="E21" s="17" t="s">
        <v>126</v>
      </c>
      <c r="F21" s="12"/>
    </row>
    <row r="22" spans="1:6" x14ac:dyDescent="0.25">
      <c r="A22" s="18" t="s">
        <v>127</v>
      </c>
      <c r="B22" s="14">
        <v>44</v>
      </c>
      <c r="C22" s="15">
        <v>200</v>
      </c>
      <c r="D22" s="19">
        <f>C22*B22</f>
        <v>8800</v>
      </c>
      <c r="E22" s="17" t="s">
        <v>128</v>
      </c>
      <c r="F22" s="12"/>
    </row>
    <row r="23" spans="1:6" s="21" customFormat="1" ht="13.8" x14ac:dyDescent="0.25">
      <c r="A23" s="23" t="s">
        <v>129</v>
      </c>
      <c r="B23" s="19"/>
      <c r="C23" s="15"/>
      <c r="D23" s="16"/>
      <c r="E23" s="20"/>
    </row>
    <row r="24" spans="1:6" x14ac:dyDescent="0.25">
      <c r="A24" s="18" t="s">
        <v>130</v>
      </c>
      <c r="B24" s="14">
        <v>68</v>
      </c>
      <c r="C24" s="15">
        <v>200</v>
      </c>
      <c r="D24" s="19">
        <f>C24*B24</f>
        <v>13600</v>
      </c>
      <c r="E24" s="17" t="s">
        <v>131</v>
      </c>
      <c r="F24" s="12"/>
    </row>
    <row r="25" spans="1:6" s="21" customFormat="1" ht="26.4" x14ac:dyDescent="0.25">
      <c r="A25" s="18" t="s">
        <v>132</v>
      </c>
      <c r="B25" s="19">
        <v>58000</v>
      </c>
      <c r="C25" s="15">
        <v>1</v>
      </c>
      <c r="D25" s="16">
        <f>C25*B25</f>
        <v>58000</v>
      </c>
      <c r="E25" s="20" t="s">
        <v>133</v>
      </c>
    </row>
    <row r="26" spans="1:6" s="21" customFormat="1" x14ac:dyDescent="0.25">
      <c r="A26" s="18" t="s">
        <v>134</v>
      </c>
      <c r="B26" s="19">
        <v>40000</v>
      </c>
      <c r="C26" s="22">
        <v>0</v>
      </c>
      <c r="D26" s="16">
        <f>C26*B26</f>
        <v>0</v>
      </c>
      <c r="E26" s="20" t="s">
        <v>135</v>
      </c>
    </row>
    <row r="27" spans="1:6" s="21" customFormat="1" x14ac:dyDescent="0.25">
      <c r="A27" s="18" t="s">
        <v>136</v>
      </c>
      <c r="B27" s="19">
        <v>78000</v>
      </c>
      <c r="C27" s="22">
        <v>0</v>
      </c>
      <c r="D27" s="16">
        <f>C27*B27</f>
        <v>0</v>
      </c>
      <c r="E27" s="20" t="s">
        <v>135</v>
      </c>
    </row>
    <row r="28" spans="1:6" s="21" customFormat="1" x14ac:dyDescent="0.25">
      <c r="A28" s="18" t="s">
        <v>137</v>
      </c>
      <c r="B28" s="19">
        <v>78000</v>
      </c>
      <c r="C28" s="22">
        <v>0</v>
      </c>
      <c r="D28" s="16">
        <f>C28*B28</f>
        <v>0</v>
      </c>
      <c r="E28" s="20" t="s">
        <v>135</v>
      </c>
    </row>
    <row r="29" spans="1:6" x14ac:dyDescent="0.25">
      <c r="A29" s="13" t="s">
        <v>138</v>
      </c>
      <c r="B29" s="14">
        <v>6900</v>
      </c>
      <c r="C29" s="15">
        <v>1</v>
      </c>
      <c r="D29" s="16">
        <f t="shared" ref="D29:D42" si="0">C29*B29</f>
        <v>6900</v>
      </c>
      <c r="E29" s="17" t="s">
        <v>139</v>
      </c>
      <c r="F29" s="12"/>
    </row>
    <row r="30" spans="1:6" s="21" customFormat="1" x14ac:dyDescent="0.25">
      <c r="A30" s="18" t="s">
        <v>140</v>
      </c>
      <c r="B30" s="19">
        <v>0</v>
      </c>
      <c r="C30" s="22">
        <v>0</v>
      </c>
      <c r="D30" s="16">
        <f t="shared" si="0"/>
        <v>0</v>
      </c>
      <c r="E30" s="20"/>
    </row>
    <row r="31" spans="1:6" s="21" customFormat="1" x14ac:dyDescent="0.25">
      <c r="A31" s="18" t="s">
        <v>141</v>
      </c>
      <c r="B31" s="19">
        <v>3800</v>
      </c>
      <c r="C31" s="15">
        <v>1</v>
      </c>
      <c r="D31" s="16">
        <f t="shared" si="0"/>
        <v>3800</v>
      </c>
      <c r="E31" s="20" t="s">
        <v>142</v>
      </c>
    </row>
    <row r="32" spans="1:6" x14ac:dyDescent="0.25">
      <c r="A32" s="13" t="s">
        <v>143</v>
      </c>
      <c r="B32" s="14">
        <v>455</v>
      </c>
      <c r="C32" s="15">
        <v>1</v>
      </c>
      <c r="D32" s="16">
        <f t="shared" si="0"/>
        <v>455</v>
      </c>
      <c r="E32" s="17"/>
      <c r="F32" s="12"/>
    </row>
    <row r="33" spans="1:9" s="21" customFormat="1" ht="13.8" x14ac:dyDescent="0.25">
      <c r="A33" s="23" t="s">
        <v>144</v>
      </c>
      <c r="B33" s="19"/>
      <c r="C33" s="15"/>
      <c r="D33" s="16"/>
      <c r="E33" s="20"/>
    </row>
    <row r="34" spans="1:9" s="21" customFormat="1" x14ac:dyDescent="0.25">
      <c r="A34" s="26" t="s">
        <v>145</v>
      </c>
      <c r="B34" s="19"/>
      <c r="C34" s="15"/>
      <c r="D34" s="16"/>
      <c r="E34" s="20"/>
    </row>
    <row r="35" spans="1:9" s="21" customFormat="1" x14ac:dyDescent="0.25">
      <c r="A35" s="18" t="s">
        <v>146</v>
      </c>
      <c r="B35" s="19">
        <v>19</v>
      </c>
      <c r="C35" s="15">
        <v>40</v>
      </c>
      <c r="D35" s="16">
        <f t="shared" si="0"/>
        <v>760</v>
      </c>
      <c r="E35" s="20" t="s">
        <v>147</v>
      </c>
      <c r="F35" s="227">
        <f>B35+B36</f>
        <v>57</v>
      </c>
      <c r="G35" s="21">
        <f>H35*$G$66</f>
        <v>40</v>
      </c>
      <c r="H35" s="228">
        <v>0.2</v>
      </c>
      <c r="I35" s="21">
        <f>G35*F35</f>
        <v>2280</v>
      </c>
    </row>
    <row r="36" spans="1:9" x14ac:dyDescent="0.25">
      <c r="A36" s="13" t="s">
        <v>148</v>
      </c>
      <c r="B36" s="14">
        <v>38</v>
      </c>
      <c r="C36" s="15">
        <v>40</v>
      </c>
      <c r="D36" s="16">
        <f t="shared" si="0"/>
        <v>1520</v>
      </c>
      <c r="E36" s="17" t="s">
        <v>149</v>
      </c>
      <c r="F36" s="12"/>
      <c r="G36" s="21">
        <f t="shared" ref="G36:G45" si="1">H36*$G$66</f>
        <v>0</v>
      </c>
      <c r="I36" s="21">
        <f t="shared" ref="I36:I45" si="2">G36*F36</f>
        <v>0</v>
      </c>
    </row>
    <row r="37" spans="1:9" s="21" customFormat="1" x14ac:dyDescent="0.25">
      <c r="A37" s="27" t="s">
        <v>150</v>
      </c>
      <c r="B37" s="28"/>
      <c r="C37" s="29"/>
      <c r="D37" s="30"/>
      <c r="E37" s="31"/>
      <c r="G37" s="21">
        <f t="shared" si="1"/>
        <v>0</v>
      </c>
      <c r="I37" s="21">
        <f t="shared" si="2"/>
        <v>0</v>
      </c>
    </row>
    <row r="38" spans="1:9" s="21" customFormat="1" x14ac:dyDescent="0.25">
      <c r="A38" s="25" t="s">
        <v>151</v>
      </c>
      <c r="B38" s="19">
        <v>85</v>
      </c>
      <c r="C38" s="15">
        <v>40</v>
      </c>
      <c r="D38" s="16">
        <f>C38*B38</f>
        <v>3400</v>
      </c>
      <c r="E38" s="20"/>
      <c r="F38" s="227">
        <f>B38</f>
        <v>85</v>
      </c>
      <c r="G38" s="21">
        <f t="shared" si="1"/>
        <v>40</v>
      </c>
      <c r="H38" s="228">
        <v>0.2</v>
      </c>
      <c r="I38" s="21">
        <f t="shared" si="2"/>
        <v>3400</v>
      </c>
    </row>
    <row r="39" spans="1:9" x14ac:dyDescent="0.25">
      <c r="A39" s="32" t="s">
        <v>152</v>
      </c>
      <c r="B39" s="33"/>
      <c r="C39" s="29"/>
      <c r="D39" s="30"/>
      <c r="E39" s="34"/>
      <c r="F39" s="12"/>
      <c r="G39" s="21">
        <f t="shared" si="1"/>
        <v>0</v>
      </c>
      <c r="I39" s="21">
        <f t="shared" si="2"/>
        <v>0</v>
      </c>
    </row>
    <row r="40" spans="1:9" x14ac:dyDescent="0.25">
      <c r="A40" s="18" t="s">
        <v>153</v>
      </c>
      <c r="B40" s="14">
        <v>19</v>
      </c>
      <c r="C40" s="15">
        <v>40</v>
      </c>
      <c r="D40" s="19">
        <f>C40*B40</f>
        <v>760</v>
      </c>
      <c r="E40" s="17" t="s">
        <v>154</v>
      </c>
      <c r="F40" s="12"/>
      <c r="G40" s="21">
        <f t="shared" si="1"/>
        <v>0</v>
      </c>
      <c r="I40" s="21">
        <f t="shared" si="2"/>
        <v>0</v>
      </c>
    </row>
    <row r="41" spans="1:9" x14ac:dyDescent="0.25">
      <c r="A41" s="18" t="s">
        <v>155</v>
      </c>
      <c r="B41" s="14">
        <v>4500</v>
      </c>
      <c r="C41" s="15">
        <v>1</v>
      </c>
      <c r="D41" s="19">
        <f t="shared" si="0"/>
        <v>4500</v>
      </c>
      <c r="E41" s="17" t="s">
        <v>156</v>
      </c>
      <c r="F41" s="12">
        <f>(B41/50)+B40+B42</f>
        <v>204</v>
      </c>
      <c r="G41" s="21">
        <f t="shared" si="1"/>
        <v>70</v>
      </c>
      <c r="H41" s="228">
        <v>0.35</v>
      </c>
      <c r="I41" s="21">
        <f t="shared" si="2"/>
        <v>14280</v>
      </c>
    </row>
    <row r="42" spans="1:9" s="21" customFormat="1" x14ac:dyDescent="0.25">
      <c r="A42" s="13" t="s">
        <v>157</v>
      </c>
      <c r="B42" s="19">
        <v>95</v>
      </c>
      <c r="C42" s="22">
        <v>0</v>
      </c>
      <c r="D42" s="16">
        <f t="shared" si="0"/>
        <v>0</v>
      </c>
      <c r="E42" s="20" t="s">
        <v>158</v>
      </c>
      <c r="G42" s="21">
        <f t="shared" si="1"/>
        <v>0</v>
      </c>
      <c r="I42" s="21">
        <f t="shared" si="2"/>
        <v>0</v>
      </c>
    </row>
    <row r="43" spans="1:9" s="21" customFormat="1" x14ac:dyDescent="0.25">
      <c r="A43" s="35" t="s">
        <v>159</v>
      </c>
      <c r="B43" s="28"/>
      <c r="C43" s="29"/>
      <c r="D43" s="30"/>
      <c r="E43" s="31"/>
      <c r="G43" s="21">
        <f t="shared" si="1"/>
        <v>0</v>
      </c>
      <c r="I43" s="21">
        <f t="shared" si="2"/>
        <v>0</v>
      </c>
    </row>
    <row r="44" spans="1:9" ht="26.4" x14ac:dyDescent="0.25">
      <c r="A44" s="18" t="s">
        <v>160</v>
      </c>
      <c r="B44" s="19">
        <v>26</v>
      </c>
      <c r="C44" s="15">
        <v>40</v>
      </c>
      <c r="D44" s="19">
        <f>C44*B44</f>
        <v>1040</v>
      </c>
      <c r="E44" s="36" t="s">
        <v>161</v>
      </c>
      <c r="F44" s="12"/>
      <c r="G44" s="21">
        <f t="shared" si="1"/>
        <v>0</v>
      </c>
      <c r="I44" s="21">
        <f t="shared" si="2"/>
        <v>0</v>
      </c>
    </row>
    <row r="45" spans="1:9" x14ac:dyDescent="0.25">
      <c r="A45" s="18" t="s">
        <v>162</v>
      </c>
      <c r="B45" s="19">
        <v>1200</v>
      </c>
      <c r="C45" s="15">
        <v>1</v>
      </c>
      <c r="D45" s="19">
        <f>C45*B45</f>
        <v>1200</v>
      </c>
      <c r="E45" s="24" t="s">
        <v>163</v>
      </c>
      <c r="F45" s="12">
        <f>B45/50+(B44)</f>
        <v>50</v>
      </c>
      <c r="G45" s="21">
        <f t="shared" si="1"/>
        <v>50</v>
      </c>
      <c r="H45" s="228">
        <v>0.25</v>
      </c>
      <c r="I45" s="21">
        <f t="shared" si="2"/>
        <v>2500</v>
      </c>
    </row>
    <row r="46" spans="1:9" s="21" customFormat="1" x14ac:dyDescent="0.25">
      <c r="A46" s="37" t="s">
        <v>164</v>
      </c>
      <c r="B46" s="28"/>
      <c r="C46" s="29"/>
      <c r="D46" s="30"/>
      <c r="E46" s="31"/>
      <c r="F46" s="227">
        <f>F45+F41+F38+F35</f>
        <v>396</v>
      </c>
      <c r="G46" s="227">
        <f t="shared" ref="G46" si="3">G45+G41+G38+G35</f>
        <v>200</v>
      </c>
      <c r="H46" s="227"/>
      <c r="I46" s="227">
        <f>I45+I41+I38+I35</f>
        <v>22460</v>
      </c>
    </row>
    <row r="47" spans="1:9" s="21" customFormat="1" x14ac:dyDescent="0.25">
      <c r="A47" s="18" t="s">
        <v>165</v>
      </c>
      <c r="B47" s="19">
        <v>16</v>
      </c>
      <c r="C47" s="15">
        <v>40</v>
      </c>
      <c r="D47" s="16">
        <f>C47*B47</f>
        <v>640</v>
      </c>
      <c r="E47" s="20"/>
      <c r="H47" s="229">
        <f>SUM(H35:H45)</f>
        <v>1</v>
      </c>
      <c r="I47" s="230">
        <f>I46/200</f>
        <v>112.3</v>
      </c>
    </row>
    <row r="48" spans="1:9" s="21" customFormat="1" x14ac:dyDescent="0.25">
      <c r="A48" s="18" t="s">
        <v>166</v>
      </c>
      <c r="B48" s="19"/>
      <c r="C48" s="22">
        <v>0</v>
      </c>
      <c r="D48" s="16">
        <f>C48*B48</f>
        <v>0</v>
      </c>
      <c r="E48" s="20"/>
    </row>
    <row r="49" spans="1:6" s="21" customFormat="1" x14ac:dyDescent="0.25">
      <c r="A49" s="18" t="s">
        <v>167</v>
      </c>
      <c r="B49" s="19"/>
      <c r="C49" s="22">
        <v>0</v>
      </c>
      <c r="D49" s="16">
        <f>C49*B49</f>
        <v>0</v>
      </c>
      <c r="E49" s="20"/>
    </row>
    <row r="50" spans="1:6" s="21" customFormat="1" ht="13.8" hidden="1" x14ac:dyDescent="0.25">
      <c r="A50" s="23" t="s">
        <v>168</v>
      </c>
      <c r="B50" s="19"/>
      <c r="C50" s="15"/>
      <c r="D50" s="16"/>
      <c r="E50" s="20"/>
    </row>
    <row r="51" spans="1:6" hidden="1" x14ac:dyDescent="0.25">
      <c r="A51" s="25" t="s">
        <v>169</v>
      </c>
      <c r="B51" s="19">
        <v>100</v>
      </c>
      <c r="C51" s="15">
        <v>200</v>
      </c>
      <c r="D51" s="19">
        <f>C51*B51</f>
        <v>20000</v>
      </c>
      <c r="E51" s="24"/>
      <c r="F51" s="12"/>
    </row>
    <row r="52" spans="1:6" hidden="1" x14ac:dyDescent="0.25">
      <c r="A52" s="13" t="s">
        <v>170</v>
      </c>
      <c r="B52" s="14">
        <v>1050</v>
      </c>
      <c r="C52" s="22">
        <v>0</v>
      </c>
      <c r="D52" s="16">
        <f>C52*B52</f>
        <v>0</v>
      </c>
      <c r="E52" s="17"/>
      <c r="F52" s="12"/>
    </row>
    <row r="53" spans="1:6" hidden="1" x14ac:dyDescent="0.25">
      <c r="A53" s="38" t="s">
        <v>171</v>
      </c>
      <c r="B53" s="39"/>
      <c r="C53" s="22"/>
      <c r="D53" s="39"/>
      <c r="E53" s="40"/>
      <c r="F53" s="12"/>
    </row>
    <row r="54" spans="1:6" hidden="1" x14ac:dyDescent="0.25">
      <c r="A54" s="13" t="s">
        <v>18</v>
      </c>
      <c r="B54" s="14">
        <v>4200</v>
      </c>
      <c r="C54" s="22">
        <v>0</v>
      </c>
      <c r="D54" s="16">
        <f>C54*B54</f>
        <v>0</v>
      </c>
      <c r="E54" s="17" t="s">
        <v>102</v>
      </c>
      <c r="F54" s="12"/>
    </row>
    <row r="55" spans="1:6" ht="26.4" hidden="1" x14ac:dyDescent="0.25">
      <c r="A55" s="13" t="s">
        <v>110</v>
      </c>
      <c r="B55" s="14">
        <v>499</v>
      </c>
      <c r="C55" s="22">
        <v>0</v>
      </c>
      <c r="D55" s="16">
        <f>C55*B55</f>
        <v>0</v>
      </c>
      <c r="E55" s="17" t="s">
        <v>172</v>
      </c>
      <c r="F55" s="12"/>
    </row>
    <row r="56" spans="1:6" hidden="1" x14ac:dyDescent="0.25">
      <c r="A56" s="18" t="s">
        <v>173</v>
      </c>
      <c r="B56" s="14">
        <v>554</v>
      </c>
      <c r="C56" s="22">
        <v>0</v>
      </c>
      <c r="D56" s="19">
        <f>C56*B56</f>
        <v>0</v>
      </c>
      <c r="E56" s="17" t="s">
        <v>174</v>
      </c>
      <c r="F56" s="12"/>
    </row>
    <row r="57" spans="1:6" s="21" customFormat="1" hidden="1" x14ac:dyDescent="0.25">
      <c r="A57" s="18" t="s">
        <v>175</v>
      </c>
      <c r="B57" s="19">
        <v>720</v>
      </c>
      <c r="C57" s="22">
        <v>0</v>
      </c>
      <c r="D57" s="16">
        <f>C57*B57</f>
        <v>0</v>
      </c>
      <c r="E57" s="20"/>
    </row>
    <row r="58" spans="1:6" s="21" customFormat="1" ht="13.8" hidden="1" thickBot="1" x14ac:dyDescent="0.3">
      <c r="A58" s="41" t="s">
        <v>176</v>
      </c>
      <c r="B58" s="42">
        <v>75</v>
      </c>
      <c r="C58" s="43">
        <v>0</v>
      </c>
      <c r="D58" s="44">
        <f>C58*B58</f>
        <v>0</v>
      </c>
      <c r="E58" s="45" t="s">
        <v>131</v>
      </c>
    </row>
    <row r="59" spans="1:6" ht="14.4" hidden="1" thickTop="1" thickBot="1" x14ac:dyDescent="0.3">
      <c r="A59" s="46" t="s">
        <v>99</v>
      </c>
      <c r="B59" s="47">
        <f>D59/200</f>
        <v>1255.625</v>
      </c>
      <c r="C59" s="48"/>
      <c r="D59" s="47">
        <f>SUM(D6:D58)</f>
        <v>251125</v>
      </c>
      <c r="E59" s="49"/>
      <c r="F59" s="12"/>
    </row>
    <row r="60" spans="1:6" ht="14.4" hidden="1" thickTop="1" thickBot="1" x14ac:dyDescent="0.3">
      <c r="A60" s="46" t="s">
        <v>81</v>
      </c>
      <c r="B60" s="47"/>
      <c r="C60" s="48"/>
      <c r="D60" s="47">
        <f>SUM(D59*16%)</f>
        <v>40180</v>
      </c>
      <c r="E60" s="50"/>
      <c r="F60" s="12"/>
    </row>
    <row r="61" spans="1:6" ht="14.4" hidden="1" thickTop="1" thickBot="1" x14ac:dyDescent="0.3">
      <c r="A61" s="51" t="s">
        <v>177</v>
      </c>
      <c r="B61" s="52"/>
      <c r="C61" s="53"/>
      <c r="D61" s="52">
        <f>SUM(D60+D59)</f>
        <v>291305</v>
      </c>
      <c r="E61" s="54"/>
      <c r="F61" s="12"/>
    </row>
    <row r="62" spans="1:6" ht="13.8" hidden="1" thickTop="1" x14ac:dyDescent="0.25">
      <c r="A62" s="55"/>
      <c r="B62" s="55"/>
      <c r="C62" s="56"/>
      <c r="D62" s="55"/>
      <c r="E62" s="55"/>
    </row>
    <row r="63" spans="1:6" hidden="1" x14ac:dyDescent="0.25">
      <c r="A63" s="57" t="s">
        <v>178</v>
      </c>
      <c r="B63" s="58"/>
      <c r="C63" s="59"/>
      <c r="D63" s="58"/>
      <c r="E63" s="58"/>
    </row>
    <row r="64" spans="1:6" hidden="1" x14ac:dyDescent="0.25">
      <c r="A64" s="58" t="s">
        <v>179</v>
      </c>
      <c r="B64" s="58"/>
      <c r="C64" s="59"/>
      <c r="D64" s="58"/>
      <c r="E64" s="58"/>
    </row>
    <row r="65" spans="1:7" hidden="1" x14ac:dyDescent="0.25">
      <c r="A65" s="58" t="s">
        <v>180</v>
      </c>
      <c r="B65" s="58"/>
      <c r="C65" s="59"/>
      <c r="D65" s="58"/>
      <c r="E65" s="58"/>
    </row>
    <row r="66" spans="1:7" x14ac:dyDescent="0.25">
      <c r="A66" s="58"/>
      <c r="B66" s="58"/>
      <c r="C66" s="59"/>
      <c r="G66" s="1">
        <v>200</v>
      </c>
    </row>
  </sheetData>
  <mergeCells count="1">
    <mergeCell ref="A1:E3"/>
  </mergeCells>
  <pageMargins left="0.75" right="0.75" top="1" bottom="1" header="0.5" footer="0.5"/>
  <pageSetup paperSize="9" scale="99" fitToWidth="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rightToLeft="1" topLeftCell="A5" workbookViewId="0">
      <selection activeCell="C42" sqref="C42"/>
    </sheetView>
  </sheetViews>
  <sheetFormatPr defaultColWidth="9" defaultRowHeight="13.8" x14ac:dyDescent="0.25"/>
  <cols>
    <col min="1" max="1" width="21.59765625" style="231" customWidth="1"/>
    <col min="2" max="2" width="9" style="231"/>
    <col min="3" max="3" width="9" style="265"/>
    <col min="4" max="4" width="9" style="231"/>
    <col min="5" max="5" width="34.8984375" style="231" customWidth="1"/>
    <col min="6" max="16384" width="9" style="231"/>
  </cols>
  <sheetData>
    <row r="1" spans="1:6" ht="14.4" thickTop="1" x14ac:dyDescent="0.25">
      <c r="A1" s="783" t="s">
        <v>96</v>
      </c>
      <c r="B1" s="784"/>
      <c r="C1" s="784"/>
      <c r="D1" s="784"/>
      <c r="E1" s="785"/>
    </row>
    <row r="2" spans="1:6" x14ac:dyDescent="0.25">
      <c r="A2" s="786"/>
      <c r="B2" s="787"/>
      <c r="C2" s="787"/>
      <c r="D2" s="787"/>
      <c r="E2" s="788"/>
    </row>
    <row r="3" spans="1:6" s="232" customFormat="1" ht="15.6" x14ac:dyDescent="0.3">
      <c r="A3" s="789"/>
      <c r="B3" s="790"/>
      <c r="C3" s="790"/>
      <c r="D3" s="790"/>
      <c r="E3" s="791"/>
    </row>
    <row r="4" spans="1:6" ht="14.4" thickBot="1" x14ac:dyDescent="0.3">
      <c r="A4" s="233" t="s">
        <v>97</v>
      </c>
      <c r="B4" s="234" t="s">
        <v>98</v>
      </c>
      <c r="C4" s="235" t="s">
        <v>69</v>
      </c>
      <c r="D4" s="236" t="s">
        <v>99</v>
      </c>
      <c r="E4" s="237" t="s">
        <v>100</v>
      </c>
    </row>
    <row r="5" spans="1:6" ht="14.4" thickTop="1" x14ac:dyDescent="0.25">
      <c r="A5" s="238" t="s">
        <v>101</v>
      </c>
      <c r="B5" s="239"/>
      <c r="C5" s="240"/>
      <c r="D5" s="239"/>
      <c r="E5" s="241"/>
      <c r="F5" s="242"/>
    </row>
    <row r="6" spans="1:6" x14ac:dyDescent="0.25">
      <c r="A6" s="243" t="s">
        <v>18</v>
      </c>
      <c r="B6" s="244">
        <v>4200</v>
      </c>
      <c r="C6" s="240">
        <v>0</v>
      </c>
      <c r="D6" s="245">
        <f>C6*B6</f>
        <v>0</v>
      </c>
      <c r="E6" s="246" t="s">
        <v>102</v>
      </c>
      <c r="F6" s="242"/>
    </row>
    <row r="7" spans="1:6" x14ac:dyDescent="0.25">
      <c r="A7" s="247" t="s">
        <v>103</v>
      </c>
      <c r="B7" s="244">
        <v>1000</v>
      </c>
      <c r="C7" s="240">
        <v>0</v>
      </c>
      <c r="D7" s="239">
        <f>C7*B7</f>
        <v>0</v>
      </c>
      <c r="E7" s="246" t="s">
        <v>104</v>
      </c>
      <c r="F7" s="242"/>
    </row>
    <row r="8" spans="1:6" s="249" customFormat="1" ht="13.2" x14ac:dyDescent="0.25">
      <c r="A8" s="247" t="s">
        <v>105</v>
      </c>
      <c r="B8" s="239">
        <v>1350</v>
      </c>
      <c r="C8" s="240">
        <v>0</v>
      </c>
      <c r="D8" s="245">
        <f>C8*B8</f>
        <v>0</v>
      </c>
      <c r="E8" s="248" t="s">
        <v>106</v>
      </c>
    </row>
    <row r="9" spans="1:6" s="249" customFormat="1" ht="13.2" x14ac:dyDescent="0.25">
      <c r="A9" s="247" t="s">
        <v>107</v>
      </c>
      <c r="B9" s="239">
        <v>1250</v>
      </c>
      <c r="C9" s="240">
        <v>0</v>
      </c>
      <c r="D9" s="245">
        <f>C9*B9</f>
        <v>0</v>
      </c>
      <c r="E9" s="248" t="s">
        <v>108</v>
      </c>
    </row>
    <row r="10" spans="1:6" x14ac:dyDescent="0.25">
      <c r="A10" s="238" t="s">
        <v>274</v>
      </c>
      <c r="B10" s="239"/>
      <c r="C10" s="240"/>
      <c r="D10" s="239"/>
      <c r="E10" s="241"/>
      <c r="F10" s="242"/>
    </row>
    <row r="11" spans="1:6" ht="26.4" x14ac:dyDescent="0.25">
      <c r="A11" s="243" t="s">
        <v>275</v>
      </c>
      <c r="B11" s="244">
        <v>499</v>
      </c>
      <c r="C11" s="240">
        <v>0</v>
      </c>
      <c r="D11" s="245">
        <f>C11*B11</f>
        <v>0</v>
      </c>
      <c r="E11" s="246" t="s">
        <v>172</v>
      </c>
      <c r="F11" s="242"/>
    </row>
    <row r="12" spans="1:6" x14ac:dyDescent="0.25">
      <c r="A12" s="247" t="s">
        <v>117</v>
      </c>
      <c r="B12" s="244">
        <v>554</v>
      </c>
      <c r="C12" s="240">
        <v>0</v>
      </c>
      <c r="D12" s="239">
        <f>C12*B12</f>
        <v>0</v>
      </c>
      <c r="E12" s="246" t="s">
        <v>174</v>
      </c>
      <c r="F12" s="242"/>
    </row>
    <row r="13" spans="1:6" s="249" customFormat="1" ht="13.2" x14ac:dyDescent="0.25">
      <c r="A13" s="247" t="s">
        <v>175</v>
      </c>
      <c r="B13" s="239">
        <v>720</v>
      </c>
      <c r="C13" s="240">
        <v>0</v>
      </c>
      <c r="D13" s="245">
        <f>C13*B13</f>
        <v>0</v>
      </c>
      <c r="E13" s="248"/>
    </row>
    <row r="14" spans="1:6" s="249" customFormat="1" ht="13.2" x14ac:dyDescent="0.25">
      <c r="A14" s="247" t="s">
        <v>176</v>
      </c>
      <c r="B14" s="239">
        <v>75</v>
      </c>
      <c r="C14" s="240">
        <v>0</v>
      </c>
      <c r="D14" s="245">
        <f>C14*B14</f>
        <v>0</v>
      </c>
      <c r="E14" s="248" t="s">
        <v>131</v>
      </c>
    </row>
    <row r="15" spans="1:6" s="249" customFormat="1" ht="13.2" x14ac:dyDescent="0.25">
      <c r="A15" s="238" t="s">
        <v>124</v>
      </c>
      <c r="B15" s="239"/>
      <c r="C15" s="240"/>
      <c r="D15" s="245"/>
      <c r="E15" s="248"/>
    </row>
    <row r="16" spans="1:6" x14ac:dyDescent="0.25">
      <c r="A16" s="250" t="s">
        <v>276</v>
      </c>
      <c r="B16" s="244">
        <v>14000</v>
      </c>
      <c r="C16" s="251">
        <v>0</v>
      </c>
      <c r="D16" s="245">
        <f>C16*B16</f>
        <v>0</v>
      </c>
      <c r="E16" s="246" t="s">
        <v>277</v>
      </c>
      <c r="F16" s="242"/>
    </row>
    <row r="17" spans="1:10" ht="26.4" x14ac:dyDescent="0.25">
      <c r="A17" s="250"/>
      <c r="B17" s="244">
        <v>48</v>
      </c>
      <c r="C17" s="251">
        <v>0</v>
      </c>
      <c r="D17" s="245">
        <f>C17*B17</f>
        <v>0</v>
      </c>
      <c r="E17" s="246" t="s">
        <v>278</v>
      </c>
      <c r="F17" s="242"/>
    </row>
    <row r="18" spans="1:10" s="249" customFormat="1" ht="13.2" x14ac:dyDescent="0.25">
      <c r="A18" s="238" t="s">
        <v>279</v>
      </c>
      <c r="B18" s="239"/>
      <c r="C18" s="240"/>
      <c r="D18" s="245"/>
      <c r="E18" s="248"/>
    </row>
    <row r="19" spans="1:10" x14ac:dyDescent="0.25">
      <c r="A19" s="247" t="s">
        <v>280</v>
      </c>
      <c r="B19" s="244">
        <v>9000</v>
      </c>
      <c r="C19" s="240">
        <v>0</v>
      </c>
      <c r="D19" s="239">
        <f>C19*B19</f>
        <v>0</v>
      </c>
      <c r="E19" s="246" t="s">
        <v>281</v>
      </c>
      <c r="F19" s="242"/>
    </row>
    <row r="20" spans="1:10" x14ac:dyDescent="0.25">
      <c r="A20" s="247" t="s">
        <v>282</v>
      </c>
      <c r="B20" s="244">
        <v>3000</v>
      </c>
      <c r="C20" s="240">
        <v>0</v>
      </c>
      <c r="D20" s="239">
        <f>C20*B20</f>
        <v>0</v>
      </c>
      <c r="E20" s="246" t="s">
        <v>281</v>
      </c>
      <c r="F20" s="242"/>
    </row>
    <row r="21" spans="1:10" s="253" customFormat="1" ht="13.2" x14ac:dyDescent="0.25">
      <c r="A21" s="247" t="s">
        <v>283</v>
      </c>
      <c r="B21" s="252">
        <v>150</v>
      </c>
      <c r="C21" s="251">
        <v>0</v>
      </c>
      <c r="D21" s="245">
        <f>C21*B21</f>
        <v>0</v>
      </c>
      <c r="E21" s="248" t="s">
        <v>131</v>
      </c>
    </row>
    <row r="22" spans="1:10" s="253" customFormat="1" ht="13.2" x14ac:dyDescent="0.25">
      <c r="A22" s="247" t="s">
        <v>284</v>
      </c>
      <c r="B22" s="252">
        <v>27</v>
      </c>
      <c r="C22" s="251">
        <v>0</v>
      </c>
      <c r="D22" s="245">
        <f>C22*B22</f>
        <v>0</v>
      </c>
      <c r="E22" s="248"/>
    </row>
    <row r="23" spans="1:10" s="253" customFormat="1" ht="13.2" x14ac:dyDescent="0.25">
      <c r="A23" s="247" t="s">
        <v>285</v>
      </c>
      <c r="B23" s="252">
        <v>1500</v>
      </c>
      <c r="C23" s="251">
        <v>0</v>
      </c>
      <c r="D23" s="245">
        <f>C23*B23</f>
        <v>0</v>
      </c>
      <c r="E23" s="248"/>
    </row>
    <row r="24" spans="1:10" s="249" customFormat="1" ht="13.2" x14ac:dyDescent="0.25">
      <c r="A24" s="238" t="s">
        <v>286</v>
      </c>
      <c r="B24" s="239"/>
      <c r="C24" s="240"/>
      <c r="D24" s="245"/>
      <c r="E24" s="248"/>
    </row>
    <row r="25" spans="1:10" ht="52.8" x14ac:dyDescent="0.25">
      <c r="A25" s="247"/>
      <c r="B25" s="244">
        <v>275</v>
      </c>
      <c r="C25" s="240">
        <v>0</v>
      </c>
      <c r="D25" s="239">
        <f t="shared" ref="D25:D32" si="0">C25*B25</f>
        <v>0</v>
      </c>
      <c r="E25" s="246" t="s">
        <v>287</v>
      </c>
      <c r="F25" s="242"/>
    </row>
    <row r="26" spans="1:10" x14ac:dyDescent="0.25">
      <c r="A26" s="247" t="s">
        <v>288</v>
      </c>
      <c r="B26" s="244">
        <v>2200</v>
      </c>
      <c r="C26" s="240">
        <v>0</v>
      </c>
      <c r="D26" s="239">
        <f t="shared" si="0"/>
        <v>0</v>
      </c>
      <c r="E26" s="246"/>
      <c r="F26" s="242"/>
    </row>
    <row r="27" spans="1:10" s="253" customFormat="1" ht="13.2" x14ac:dyDescent="0.25">
      <c r="A27" s="247" t="s">
        <v>289</v>
      </c>
      <c r="B27" s="252">
        <v>2000</v>
      </c>
      <c r="C27" s="251">
        <v>0</v>
      </c>
      <c r="D27" s="245">
        <f t="shared" si="0"/>
        <v>0</v>
      </c>
      <c r="E27" s="248"/>
      <c r="F27" s="254">
        <f>B40+B26+B32</f>
        <v>19155</v>
      </c>
    </row>
    <row r="28" spans="1:10" s="249" customFormat="1" ht="26.4" x14ac:dyDescent="0.25">
      <c r="A28" s="255" t="s">
        <v>132</v>
      </c>
      <c r="B28" s="239">
        <v>58000</v>
      </c>
      <c r="C28" s="240">
        <v>0</v>
      </c>
      <c r="D28" s="245">
        <f t="shared" si="0"/>
        <v>0</v>
      </c>
      <c r="E28" s="248" t="s">
        <v>133</v>
      </c>
    </row>
    <row r="29" spans="1:10" s="249" customFormat="1" ht="13.2" x14ac:dyDescent="0.25">
      <c r="A29" s="247" t="s">
        <v>290</v>
      </c>
      <c r="B29" s="239"/>
      <c r="C29" s="240">
        <v>0</v>
      </c>
      <c r="D29" s="245">
        <f t="shared" si="0"/>
        <v>0</v>
      </c>
      <c r="E29" s="248"/>
    </row>
    <row r="30" spans="1:10" s="249" customFormat="1" ht="13.2" x14ac:dyDescent="0.25">
      <c r="A30" s="247" t="s">
        <v>90</v>
      </c>
      <c r="B30" s="239"/>
      <c r="C30" s="240">
        <v>0</v>
      </c>
      <c r="D30" s="245">
        <f t="shared" si="0"/>
        <v>0</v>
      </c>
      <c r="E30" s="389"/>
      <c r="F30" s="391" t="s">
        <v>292</v>
      </c>
      <c r="G30" s="394">
        <f>B35</f>
        <v>48</v>
      </c>
      <c r="H30" s="191">
        <f>I30*$H$35</f>
        <v>40</v>
      </c>
      <c r="I30" s="392">
        <v>0.2</v>
      </c>
      <c r="J30" s="394">
        <f>H30*G30</f>
        <v>1920</v>
      </c>
    </row>
    <row r="31" spans="1:10" s="249" customFormat="1" ht="13.2" x14ac:dyDescent="0.25">
      <c r="A31" s="247" t="s">
        <v>141</v>
      </c>
      <c r="B31" s="239">
        <v>3800</v>
      </c>
      <c r="C31" s="240">
        <v>0</v>
      </c>
      <c r="D31" s="245">
        <f t="shared" si="0"/>
        <v>0</v>
      </c>
      <c r="E31" s="389" t="s">
        <v>142</v>
      </c>
      <c r="F31" s="391" t="s">
        <v>296</v>
      </c>
      <c r="G31" s="394">
        <f>B37</f>
        <v>85</v>
      </c>
      <c r="H31" s="191">
        <f>I31*$H$35</f>
        <v>40</v>
      </c>
      <c r="I31" s="392">
        <v>0.2</v>
      </c>
      <c r="J31" s="394">
        <f>H31*G31</f>
        <v>3400</v>
      </c>
    </row>
    <row r="32" spans="1:10" x14ac:dyDescent="0.25">
      <c r="A32" s="243" t="s">
        <v>143</v>
      </c>
      <c r="B32" s="244">
        <v>455</v>
      </c>
      <c r="C32" s="240">
        <v>0</v>
      </c>
      <c r="D32" s="245">
        <f t="shared" si="0"/>
        <v>0</v>
      </c>
      <c r="E32" s="390"/>
      <c r="F32" s="393" t="s">
        <v>297</v>
      </c>
      <c r="G32" s="394">
        <f>B38</f>
        <v>120</v>
      </c>
      <c r="H32" s="191">
        <f>I32*$H$35</f>
        <v>70</v>
      </c>
      <c r="I32" s="392">
        <v>0.35</v>
      </c>
      <c r="J32" s="394">
        <f>H32*G32</f>
        <v>8400</v>
      </c>
    </row>
    <row r="33" spans="1:10" s="249" customFormat="1" ht="13.2" x14ac:dyDescent="0.25">
      <c r="A33" s="238" t="s">
        <v>144</v>
      </c>
      <c r="B33" s="239"/>
      <c r="C33" s="240"/>
      <c r="D33" s="245"/>
      <c r="E33" s="389"/>
      <c r="F33" s="393" t="s">
        <v>298</v>
      </c>
      <c r="G33" s="394">
        <f>B39</f>
        <v>95</v>
      </c>
      <c r="H33" s="191">
        <f>I33*$H$35</f>
        <v>50</v>
      </c>
      <c r="I33" s="392">
        <v>0.25</v>
      </c>
      <c r="J33" s="394">
        <f>H33*G33</f>
        <v>4750</v>
      </c>
    </row>
    <row r="34" spans="1:10" s="249" customFormat="1" ht="26.4" x14ac:dyDescent="0.25">
      <c r="A34" s="247" t="s">
        <v>125</v>
      </c>
      <c r="B34" s="239">
        <v>275</v>
      </c>
      <c r="C34" s="240">
        <v>0</v>
      </c>
      <c r="D34" s="245">
        <f t="shared" ref="D34:D40" si="1">C34*B34</f>
        <v>0</v>
      </c>
      <c r="E34" s="248" t="s">
        <v>291</v>
      </c>
      <c r="F34" s="231"/>
      <c r="G34" s="227">
        <f>G33+G32+G31+G30</f>
        <v>348</v>
      </c>
      <c r="H34" s="388">
        <f>H33+H32+H31+H30</f>
        <v>200</v>
      </c>
      <c r="I34" s="229">
        <f>SUM(I30:I33)</f>
        <v>1</v>
      </c>
      <c r="J34" s="388">
        <f>J33+J32+J31+J30</f>
        <v>18470</v>
      </c>
    </row>
    <row r="35" spans="1:10" x14ac:dyDescent="0.25">
      <c r="A35" s="243" t="s">
        <v>292</v>
      </c>
      <c r="B35" s="244">
        <v>48</v>
      </c>
      <c r="C35" s="240">
        <v>0</v>
      </c>
      <c r="D35" s="245">
        <f t="shared" si="1"/>
        <v>0</v>
      </c>
      <c r="E35" s="246" t="s">
        <v>293</v>
      </c>
      <c r="G35" s="21"/>
      <c r="H35" s="21">
        <v>200</v>
      </c>
    </row>
    <row r="36" spans="1:10" x14ac:dyDescent="0.25">
      <c r="A36" s="243" t="s">
        <v>294</v>
      </c>
      <c r="B36" s="244">
        <v>500</v>
      </c>
      <c r="C36" s="240">
        <v>0</v>
      </c>
      <c r="D36" s="245">
        <f t="shared" si="1"/>
        <v>0</v>
      </c>
      <c r="E36" s="246" t="s">
        <v>295</v>
      </c>
      <c r="G36" s="21"/>
      <c r="H36" s="21" t="s">
        <v>335</v>
      </c>
      <c r="I36" s="21"/>
      <c r="J36" s="387">
        <f>J34/H34</f>
        <v>92.35</v>
      </c>
    </row>
    <row r="37" spans="1:10" x14ac:dyDescent="0.25">
      <c r="A37" s="243" t="s">
        <v>296</v>
      </c>
      <c r="B37" s="244">
        <v>85</v>
      </c>
      <c r="C37" s="240">
        <v>0</v>
      </c>
      <c r="D37" s="245">
        <f t="shared" si="1"/>
        <v>0</v>
      </c>
      <c r="E37" s="246" t="s">
        <v>293</v>
      </c>
      <c r="G37" s="21"/>
    </row>
    <row r="38" spans="1:10" x14ac:dyDescent="0.25">
      <c r="A38" s="247" t="s">
        <v>297</v>
      </c>
      <c r="B38" s="244">
        <v>120</v>
      </c>
      <c r="C38" s="240">
        <v>0</v>
      </c>
      <c r="D38" s="239">
        <f t="shared" si="1"/>
        <v>0</v>
      </c>
      <c r="E38" s="246"/>
      <c r="G38" s="21"/>
      <c r="H38" s="21"/>
      <c r="I38" s="21"/>
      <c r="J38" s="21"/>
    </row>
    <row r="39" spans="1:10" x14ac:dyDescent="0.25">
      <c r="A39" s="247" t="s">
        <v>298</v>
      </c>
      <c r="B39" s="244">
        <v>95</v>
      </c>
      <c r="C39" s="240">
        <v>0</v>
      </c>
      <c r="D39" s="239">
        <f t="shared" si="1"/>
        <v>0</v>
      </c>
      <c r="E39" s="246"/>
      <c r="G39" s="12"/>
      <c r="H39" s="21"/>
      <c r="I39" s="1"/>
      <c r="J39" s="21"/>
    </row>
    <row r="40" spans="1:10" s="249" customFormat="1" thickBot="1" x14ac:dyDescent="0.3">
      <c r="A40" s="255" t="s">
        <v>299</v>
      </c>
      <c r="B40" s="252">
        <v>16500</v>
      </c>
      <c r="C40" s="240">
        <v>0</v>
      </c>
      <c r="D40" s="245">
        <f t="shared" si="1"/>
        <v>0</v>
      </c>
      <c r="E40" s="248"/>
    </row>
    <row r="41" spans="1:10" ht="15" thickTop="1" thickBot="1" x14ac:dyDescent="0.3">
      <c r="A41" s="256" t="s">
        <v>99</v>
      </c>
      <c r="B41" s="257">
        <f>D41/200</f>
        <v>0</v>
      </c>
      <c r="C41" s="258"/>
      <c r="D41" s="257">
        <f>SUM(D6:D40)</f>
        <v>0</v>
      </c>
      <c r="E41" s="259"/>
    </row>
    <row r="42" spans="1:10" ht="15" thickTop="1" thickBot="1" x14ac:dyDescent="0.3">
      <c r="A42" s="256" t="s">
        <v>81</v>
      </c>
      <c r="B42" s="257"/>
      <c r="C42" s="258"/>
      <c r="D42" s="257">
        <f>SUM(D41*16%)</f>
        <v>0</v>
      </c>
      <c r="E42" s="260"/>
    </row>
    <row r="43" spans="1:10" ht="15" thickTop="1" thickBot="1" x14ac:dyDescent="0.3">
      <c r="A43" s="261" t="s">
        <v>177</v>
      </c>
      <c r="B43" s="262"/>
      <c r="C43" s="263"/>
      <c r="D43" s="262">
        <f>SUM(D42+D41)</f>
        <v>0</v>
      </c>
      <c r="E43" s="264"/>
    </row>
    <row r="44" spans="1:10" ht="14.4" thickTop="1" x14ac:dyDescent="0.25">
      <c r="J44" s="21"/>
    </row>
    <row r="45" spans="1:10" x14ac:dyDescent="0.25">
      <c r="A45" s="266" t="s">
        <v>300</v>
      </c>
      <c r="B45" s="266"/>
      <c r="C45" s="267"/>
      <c r="D45" s="266"/>
      <c r="E45" s="266"/>
      <c r="F45" s="21"/>
      <c r="G45" s="21"/>
      <c r="H45" s="21"/>
      <c r="I45" s="21"/>
      <c r="J45" s="21"/>
    </row>
    <row r="46" spans="1:10" x14ac:dyDescent="0.25">
      <c r="A46" s="266" t="s">
        <v>301</v>
      </c>
      <c r="B46" s="266"/>
      <c r="C46" s="267"/>
      <c r="D46" s="266"/>
      <c r="E46" s="266"/>
      <c r="F46" s="21"/>
      <c r="G46" s="21"/>
      <c r="H46" s="21"/>
      <c r="I46" s="21"/>
      <c r="J46" s="21"/>
    </row>
    <row r="47" spans="1:10" x14ac:dyDescent="0.25">
      <c r="F47" s="12"/>
      <c r="G47" s="1"/>
      <c r="H47" s="1"/>
      <c r="I47" s="1"/>
      <c r="J47" s="1"/>
    </row>
    <row r="48" spans="1:10" x14ac:dyDescent="0.25">
      <c r="F48" s="12"/>
      <c r="G48" s="1"/>
      <c r="H48" s="1"/>
      <c r="I48" s="1"/>
      <c r="J48" s="1"/>
    </row>
    <row r="49" spans="6:10" x14ac:dyDescent="0.25">
      <c r="F49" s="12"/>
      <c r="G49" s="1"/>
      <c r="H49" s="1"/>
      <c r="I49" s="1"/>
      <c r="J49" s="1"/>
    </row>
    <row r="50" spans="6:10" x14ac:dyDescent="0.25">
      <c r="F50" s="12"/>
      <c r="G50" s="1"/>
      <c r="H50" s="1"/>
      <c r="I50" s="1"/>
      <c r="J50" s="1"/>
    </row>
    <row r="51" spans="6:10" x14ac:dyDescent="0.25">
      <c r="F51" s="12"/>
      <c r="G51" s="1"/>
      <c r="H51" s="1"/>
      <c r="I51" s="1"/>
      <c r="J51" s="1"/>
    </row>
    <row r="52" spans="6:10" x14ac:dyDescent="0.25">
      <c r="F52" s="12"/>
      <c r="G52" s="1"/>
      <c r="H52" s="1"/>
      <c r="I52" s="1"/>
      <c r="J52" s="1"/>
    </row>
    <row r="53" spans="6:10" x14ac:dyDescent="0.25">
      <c r="F53" s="21"/>
      <c r="G53" s="21"/>
      <c r="H53" s="21"/>
      <c r="I53" s="21"/>
      <c r="J53" s="21"/>
    </row>
    <row r="54" spans="6:10" x14ac:dyDescent="0.25">
      <c r="F54" s="21"/>
      <c r="G54" s="21"/>
      <c r="H54" s="21"/>
      <c r="I54" s="21"/>
      <c r="J54" s="21"/>
    </row>
    <row r="55" spans="6:10" x14ac:dyDescent="0.25">
      <c r="F55" s="12"/>
      <c r="G55" s="1"/>
      <c r="H55" s="1"/>
      <c r="I55" s="1"/>
      <c r="J55" s="1"/>
    </row>
    <row r="56" spans="6:10" x14ac:dyDescent="0.25">
      <c r="F56" s="12"/>
      <c r="G56" s="1"/>
      <c r="H56" s="1"/>
      <c r="I56" s="1"/>
      <c r="J56" s="1"/>
    </row>
    <row r="57" spans="6:10" x14ac:dyDescent="0.25">
      <c r="F57" s="12"/>
      <c r="G57" s="1"/>
      <c r="H57" s="1"/>
      <c r="I57" s="1"/>
      <c r="J57" s="1"/>
    </row>
    <row r="58" spans="6:10" x14ac:dyDescent="0.25">
      <c r="F58" s="1"/>
      <c r="G58" s="1"/>
      <c r="H58" s="1"/>
      <c r="I58" s="1"/>
      <c r="J58" s="1"/>
    </row>
    <row r="59" spans="6:10" x14ac:dyDescent="0.25">
      <c r="F59" s="1"/>
      <c r="G59" s="1"/>
      <c r="H59" s="1"/>
      <c r="I59" s="1"/>
      <c r="J59" s="1"/>
    </row>
    <row r="60" spans="6:10" x14ac:dyDescent="0.25">
      <c r="F60" s="1"/>
      <c r="G60" s="1"/>
      <c r="H60" s="1"/>
      <c r="I60" s="1"/>
      <c r="J60" s="1"/>
    </row>
    <row r="61" spans="6:10" x14ac:dyDescent="0.25">
      <c r="F61" s="1"/>
      <c r="G61" s="1"/>
      <c r="H61" s="1"/>
      <c r="I61" s="1"/>
      <c r="J61" s="1"/>
    </row>
    <row r="62" spans="6:10" x14ac:dyDescent="0.25">
      <c r="F62" s="1"/>
      <c r="G62" s="1"/>
      <c r="H62" s="1"/>
      <c r="I62" s="1"/>
      <c r="J62" s="1"/>
    </row>
  </sheetData>
  <mergeCells count="1">
    <mergeCell ref="A1:E3"/>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7"/>
  <sheetViews>
    <sheetView rightToLeft="1" topLeftCell="A7" workbookViewId="0">
      <selection activeCell="C42" sqref="C42"/>
    </sheetView>
  </sheetViews>
  <sheetFormatPr defaultRowHeight="13.2" x14ac:dyDescent="0.25"/>
  <cols>
    <col min="1" max="1" width="8.19921875" style="648" customWidth="1"/>
    <col min="2" max="2" width="31.5" style="688" customWidth="1"/>
    <col min="3" max="3" width="10.19921875" style="687" bestFit="1" customWidth="1"/>
    <col min="4" max="4" width="7.8984375" style="687" customWidth="1"/>
    <col min="5" max="5" width="11.5" style="687" bestFit="1" customWidth="1"/>
    <col min="6" max="6" width="39.69921875" style="688" customWidth="1"/>
    <col min="7" max="256" width="9" style="642"/>
    <col min="257" max="257" width="8.19921875" style="642" customWidth="1"/>
    <col min="258" max="258" width="31.5" style="642" customWidth="1"/>
    <col min="259" max="259" width="10.19921875" style="642" bestFit="1" customWidth="1"/>
    <col min="260" max="260" width="7.8984375" style="642" customWidth="1"/>
    <col min="261" max="261" width="11.5" style="642" bestFit="1" customWidth="1"/>
    <col min="262" max="262" width="39.69921875" style="642" customWidth="1"/>
    <col min="263" max="512" width="9" style="642"/>
    <col min="513" max="513" width="8.19921875" style="642" customWidth="1"/>
    <col min="514" max="514" width="31.5" style="642" customWidth="1"/>
    <col min="515" max="515" width="10.19921875" style="642" bestFit="1" customWidth="1"/>
    <col min="516" max="516" width="7.8984375" style="642" customWidth="1"/>
    <col min="517" max="517" width="11.5" style="642" bestFit="1" customWidth="1"/>
    <col min="518" max="518" width="39.69921875" style="642" customWidth="1"/>
    <col min="519" max="768" width="9" style="642"/>
    <col min="769" max="769" width="8.19921875" style="642" customWidth="1"/>
    <col min="770" max="770" width="31.5" style="642" customWidth="1"/>
    <col min="771" max="771" width="10.19921875" style="642" bestFit="1" customWidth="1"/>
    <col min="772" max="772" width="7.8984375" style="642" customWidth="1"/>
    <col min="773" max="773" width="11.5" style="642" bestFit="1" customWidth="1"/>
    <col min="774" max="774" width="39.69921875" style="642" customWidth="1"/>
    <col min="775" max="1024" width="9" style="642"/>
    <col min="1025" max="1025" width="8.19921875" style="642" customWidth="1"/>
    <col min="1026" max="1026" width="31.5" style="642" customWidth="1"/>
    <col min="1027" max="1027" width="10.19921875" style="642" bestFit="1" customWidth="1"/>
    <col min="1028" max="1028" width="7.8984375" style="642" customWidth="1"/>
    <col min="1029" max="1029" width="11.5" style="642" bestFit="1" customWidth="1"/>
    <col min="1030" max="1030" width="39.69921875" style="642" customWidth="1"/>
    <col min="1031" max="1280" width="9" style="642"/>
    <col min="1281" max="1281" width="8.19921875" style="642" customWidth="1"/>
    <col min="1282" max="1282" width="31.5" style="642" customWidth="1"/>
    <col min="1283" max="1283" width="10.19921875" style="642" bestFit="1" customWidth="1"/>
    <col min="1284" max="1284" width="7.8984375" style="642" customWidth="1"/>
    <col min="1285" max="1285" width="11.5" style="642" bestFit="1" customWidth="1"/>
    <col min="1286" max="1286" width="39.69921875" style="642" customWidth="1"/>
    <col min="1287" max="1536" width="9" style="642"/>
    <col min="1537" max="1537" width="8.19921875" style="642" customWidth="1"/>
    <col min="1538" max="1538" width="31.5" style="642" customWidth="1"/>
    <col min="1539" max="1539" width="10.19921875" style="642" bestFit="1" customWidth="1"/>
    <col min="1540" max="1540" width="7.8984375" style="642" customWidth="1"/>
    <col min="1541" max="1541" width="11.5" style="642" bestFit="1" customWidth="1"/>
    <col min="1542" max="1542" width="39.69921875" style="642" customWidth="1"/>
    <col min="1543" max="1792" width="9" style="642"/>
    <col min="1793" max="1793" width="8.19921875" style="642" customWidth="1"/>
    <col min="1794" max="1794" width="31.5" style="642" customWidth="1"/>
    <col min="1795" max="1795" width="10.19921875" style="642" bestFit="1" customWidth="1"/>
    <col min="1796" max="1796" width="7.8984375" style="642" customWidth="1"/>
    <col min="1797" max="1797" width="11.5" style="642" bestFit="1" customWidth="1"/>
    <col min="1798" max="1798" width="39.69921875" style="642" customWidth="1"/>
    <col min="1799" max="2048" width="9" style="642"/>
    <col min="2049" max="2049" width="8.19921875" style="642" customWidth="1"/>
    <col min="2050" max="2050" width="31.5" style="642" customWidth="1"/>
    <col min="2051" max="2051" width="10.19921875" style="642" bestFit="1" customWidth="1"/>
    <col min="2052" max="2052" width="7.8984375" style="642" customWidth="1"/>
    <col min="2053" max="2053" width="11.5" style="642" bestFit="1" customWidth="1"/>
    <col min="2054" max="2054" width="39.69921875" style="642" customWidth="1"/>
    <col min="2055" max="2304" width="9" style="642"/>
    <col min="2305" max="2305" width="8.19921875" style="642" customWidth="1"/>
    <col min="2306" max="2306" width="31.5" style="642" customWidth="1"/>
    <col min="2307" max="2307" width="10.19921875" style="642" bestFit="1" customWidth="1"/>
    <col min="2308" max="2308" width="7.8984375" style="642" customWidth="1"/>
    <col min="2309" max="2309" width="11.5" style="642" bestFit="1" customWidth="1"/>
    <col min="2310" max="2310" width="39.69921875" style="642" customWidth="1"/>
    <col min="2311" max="2560" width="9" style="642"/>
    <col min="2561" max="2561" width="8.19921875" style="642" customWidth="1"/>
    <col min="2562" max="2562" width="31.5" style="642" customWidth="1"/>
    <col min="2563" max="2563" width="10.19921875" style="642" bestFit="1" customWidth="1"/>
    <col min="2564" max="2564" width="7.8984375" style="642" customWidth="1"/>
    <col min="2565" max="2565" width="11.5" style="642" bestFit="1" customWidth="1"/>
    <col min="2566" max="2566" width="39.69921875" style="642" customWidth="1"/>
    <col min="2567" max="2816" width="9" style="642"/>
    <col min="2817" max="2817" width="8.19921875" style="642" customWidth="1"/>
    <col min="2818" max="2818" width="31.5" style="642" customWidth="1"/>
    <col min="2819" max="2819" width="10.19921875" style="642" bestFit="1" customWidth="1"/>
    <col min="2820" max="2820" width="7.8984375" style="642" customWidth="1"/>
    <col min="2821" max="2821" width="11.5" style="642" bestFit="1" customWidth="1"/>
    <col min="2822" max="2822" width="39.69921875" style="642" customWidth="1"/>
    <col min="2823" max="3072" width="9" style="642"/>
    <col min="3073" max="3073" width="8.19921875" style="642" customWidth="1"/>
    <col min="3074" max="3074" width="31.5" style="642" customWidth="1"/>
    <col min="3075" max="3075" width="10.19921875" style="642" bestFit="1" customWidth="1"/>
    <col min="3076" max="3076" width="7.8984375" style="642" customWidth="1"/>
    <col min="3077" max="3077" width="11.5" style="642" bestFit="1" customWidth="1"/>
    <col min="3078" max="3078" width="39.69921875" style="642" customWidth="1"/>
    <col min="3079" max="3328" width="9" style="642"/>
    <col min="3329" max="3329" width="8.19921875" style="642" customWidth="1"/>
    <col min="3330" max="3330" width="31.5" style="642" customWidth="1"/>
    <col min="3331" max="3331" width="10.19921875" style="642" bestFit="1" customWidth="1"/>
    <col min="3332" max="3332" width="7.8984375" style="642" customWidth="1"/>
    <col min="3333" max="3333" width="11.5" style="642" bestFit="1" customWidth="1"/>
    <col min="3334" max="3334" width="39.69921875" style="642" customWidth="1"/>
    <col min="3335" max="3584" width="9" style="642"/>
    <col min="3585" max="3585" width="8.19921875" style="642" customWidth="1"/>
    <col min="3586" max="3586" width="31.5" style="642" customWidth="1"/>
    <col min="3587" max="3587" width="10.19921875" style="642" bestFit="1" customWidth="1"/>
    <col min="3588" max="3588" width="7.8984375" style="642" customWidth="1"/>
    <col min="3589" max="3589" width="11.5" style="642" bestFit="1" customWidth="1"/>
    <col min="3590" max="3590" width="39.69921875" style="642" customWidth="1"/>
    <col min="3591" max="3840" width="9" style="642"/>
    <col min="3841" max="3841" width="8.19921875" style="642" customWidth="1"/>
    <col min="3842" max="3842" width="31.5" style="642" customWidth="1"/>
    <col min="3843" max="3843" width="10.19921875" style="642" bestFit="1" customWidth="1"/>
    <col min="3844" max="3844" width="7.8984375" style="642" customWidth="1"/>
    <col min="3845" max="3845" width="11.5" style="642" bestFit="1" customWidth="1"/>
    <col min="3846" max="3846" width="39.69921875" style="642" customWidth="1"/>
    <col min="3847" max="4096" width="9" style="642"/>
    <col min="4097" max="4097" width="8.19921875" style="642" customWidth="1"/>
    <col min="4098" max="4098" width="31.5" style="642" customWidth="1"/>
    <col min="4099" max="4099" width="10.19921875" style="642" bestFit="1" customWidth="1"/>
    <col min="4100" max="4100" width="7.8984375" style="642" customWidth="1"/>
    <col min="4101" max="4101" width="11.5" style="642" bestFit="1" customWidth="1"/>
    <col min="4102" max="4102" width="39.69921875" style="642" customWidth="1"/>
    <col min="4103" max="4352" width="9" style="642"/>
    <col min="4353" max="4353" width="8.19921875" style="642" customWidth="1"/>
    <col min="4354" max="4354" width="31.5" style="642" customWidth="1"/>
    <col min="4355" max="4355" width="10.19921875" style="642" bestFit="1" customWidth="1"/>
    <col min="4356" max="4356" width="7.8984375" style="642" customWidth="1"/>
    <col min="4357" max="4357" width="11.5" style="642" bestFit="1" customWidth="1"/>
    <col min="4358" max="4358" width="39.69921875" style="642" customWidth="1"/>
    <col min="4359" max="4608" width="9" style="642"/>
    <col min="4609" max="4609" width="8.19921875" style="642" customWidth="1"/>
    <col min="4610" max="4610" width="31.5" style="642" customWidth="1"/>
    <col min="4611" max="4611" width="10.19921875" style="642" bestFit="1" customWidth="1"/>
    <col min="4612" max="4612" width="7.8984375" style="642" customWidth="1"/>
    <col min="4613" max="4613" width="11.5" style="642" bestFit="1" customWidth="1"/>
    <col min="4614" max="4614" width="39.69921875" style="642" customWidth="1"/>
    <col min="4615" max="4864" width="9" style="642"/>
    <col min="4865" max="4865" width="8.19921875" style="642" customWidth="1"/>
    <col min="4866" max="4866" width="31.5" style="642" customWidth="1"/>
    <col min="4867" max="4867" width="10.19921875" style="642" bestFit="1" customWidth="1"/>
    <col min="4868" max="4868" width="7.8984375" style="642" customWidth="1"/>
    <col min="4869" max="4869" width="11.5" style="642" bestFit="1" customWidth="1"/>
    <col min="4870" max="4870" width="39.69921875" style="642" customWidth="1"/>
    <col min="4871" max="5120" width="9" style="642"/>
    <col min="5121" max="5121" width="8.19921875" style="642" customWidth="1"/>
    <col min="5122" max="5122" width="31.5" style="642" customWidth="1"/>
    <col min="5123" max="5123" width="10.19921875" style="642" bestFit="1" customWidth="1"/>
    <col min="5124" max="5124" width="7.8984375" style="642" customWidth="1"/>
    <col min="5125" max="5125" width="11.5" style="642" bestFit="1" customWidth="1"/>
    <col min="5126" max="5126" width="39.69921875" style="642" customWidth="1"/>
    <col min="5127" max="5376" width="9" style="642"/>
    <col min="5377" max="5377" width="8.19921875" style="642" customWidth="1"/>
    <col min="5378" max="5378" width="31.5" style="642" customWidth="1"/>
    <col min="5379" max="5379" width="10.19921875" style="642" bestFit="1" customWidth="1"/>
    <col min="5380" max="5380" width="7.8984375" style="642" customWidth="1"/>
    <col min="5381" max="5381" width="11.5" style="642" bestFit="1" customWidth="1"/>
    <col min="5382" max="5382" width="39.69921875" style="642" customWidth="1"/>
    <col min="5383" max="5632" width="9" style="642"/>
    <col min="5633" max="5633" width="8.19921875" style="642" customWidth="1"/>
    <col min="5634" max="5634" width="31.5" style="642" customWidth="1"/>
    <col min="5635" max="5635" width="10.19921875" style="642" bestFit="1" customWidth="1"/>
    <col min="5636" max="5636" width="7.8984375" style="642" customWidth="1"/>
    <col min="5637" max="5637" width="11.5" style="642" bestFit="1" customWidth="1"/>
    <col min="5638" max="5638" width="39.69921875" style="642" customWidth="1"/>
    <col min="5639" max="5888" width="9" style="642"/>
    <col min="5889" max="5889" width="8.19921875" style="642" customWidth="1"/>
    <col min="5890" max="5890" width="31.5" style="642" customWidth="1"/>
    <col min="5891" max="5891" width="10.19921875" style="642" bestFit="1" customWidth="1"/>
    <col min="5892" max="5892" width="7.8984375" style="642" customWidth="1"/>
    <col min="5893" max="5893" width="11.5" style="642" bestFit="1" customWidth="1"/>
    <col min="5894" max="5894" width="39.69921875" style="642" customWidth="1"/>
    <col min="5895" max="6144" width="9" style="642"/>
    <col min="6145" max="6145" width="8.19921875" style="642" customWidth="1"/>
    <col min="6146" max="6146" width="31.5" style="642" customWidth="1"/>
    <col min="6147" max="6147" width="10.19921875" style="642" bestFit="1" customWidth="1"/>
    <col min="6148" max="6148" width="7.8984375" style="642" customWidth="1"/>
    <col min="6149" max="6149" width="11.5" style="642" bestFit="1" customWidth="1"/>
    <col min="6150" max="6150" width="39.69921875" style="642" customWidth="1"/>
    <col min="6151" max="6400" width="9" style="642"/>
    <col min="6401" max="6401" width="8.19921875" style="642" customWidth="1"/>
    <col min="6402" max="6402" width="31.5" style="642" customWidth="1"/>
    <col min="6403" max="6403" width="10.19921875" style="642" bestFit="1" customWidth="1"/>
    <col min="6404" max="6404" width="7.8984375" style="642" customWidth="1"/>
    <col min="6405" max="6405" width="11.5" style="642" bestFit="1" customWidth="1"/>
    <col min="6406" max="6406" width="39.69921875" style="642" customWidth="1"/>
    <col min="6407" max="6656" width="9" style="642"/>
    <col min="6657" max="6657" width="8.19921875" style="642" customWidth="1"/>
    <col min="6658" max="6658" width="31.5" style="642" customWidth="1"/>
    <col min="6659" max="6659" width="10.19921875" style="642" bestFit="1" customWidth="1"/>
    <col min="6660" max="6660" width="7.8984375" style="642" customWidth="1"/>
    <col min="6661" max="6661" width="11.5" style="642" bestFit="1" customWidth="1"/>
    <col min="6662" max="6662" width="39.69921875" style="642" customWidth="1"/>
    <col min="6663" max="6912" width="9" style="642"/>
    <col min="6913" max="6913" width="8.19921875" style="642" customWidth="1"/>
    <col min="6914" max="6914" width="31.5" style="642" customWidth="1"/>
    <col min="6915" max="6915" width="10.19921875" style="642" bestFit="1" customWidth="1"/>
    <col min="6916" max="6916" width="7.8984375" style="642" customWidth="1"/>
    <col min="6917" max="6917" width="11.5" style="642" bestFit="1" customWidth="1"/>
    <col min="6918" max="6918" width="39.69921875" style="642" customWidth="1"/>
    <col min="6919" max="7168" width="9" style="642"/>
    <col min="7169" max="7169" width="8.19921875" style="642" customWidth="1"/>
    <col min="7170" max="7170" width="31.5" style="642" customWidth="1"/>
    <col min="7171" max="7171" width="10.19921875" style="642" bestFit="1" customWidth="1"/>
    <col min="7172" max="7172" width="7.8984375" style="642" customWidth="1"/>
    <col min="7173" max="7173" width="11.5" style="642" bestFit="1" customWidth="1"/>
    <col min="7174" max="7174" width="39.69921875" style="642" customWidth="1"/>
    <col min="7175" max="7424" width="9" style="642"/>
    <col min="7425" max="7425" width="8.19921875" style="642" customWidth="1"/>
    <col min="7426" max="7426" width="31.5" style="642" customWidth="1"/>
    <col min="7427" max="7427" width="10.19921875" style="642" bestFit="1" customWidth="1"/>
    <col min="7428" max="7428" width="7.8984375" style="642" customWidth="1"/>
    <col min="7429" max="7429" width="11.5" style="642" bestFit="1" customWidth="1"/>
    <col min="7430" max="7430" width="39.69921875" style="642" customWidth="1"/>
    <col min="7431" max="7680" width="9" style="642"/>
    <col min="7681" max="7681" width="8.19921875" style="642" customWidth="1"/>
    <col min="7682" max="7682" width="31.5" style="642" customWidth="1"/>
    <col min="7683" max="7683" width="10.19921875" style="642" bestFit="1" customWidth="1"/>
    <col min="7684" max="7684" width="7.8984375" style="642" customWidth="1"/>
    <col min="7685" max="7685" width="11.5" style="642" bestFit="1" customWidth="1"/>
    <col min="7686" max="7686" width="39.69921875" style="642" customWidth="1"/>
    <col min="7687" max="7936" width="9" style="642"/>
    <col min="7937" max="7937" width="8.19921875" style="642" customWidth="1"/>
    <col min="7938" max="7938" width="31.5" style="642" customWidth="1"/>
    <col min="7939" max="7939" width="10.19921875" style="642" bestFit="1" customWidth="1"/>
    <col min="7940" max="7940" width="7.8984375" style="642" customWidth="1"/>
    <col min="7941" max="7941" width="11.5" style="642" bestFit="1" customWidth="1"/>
    <col min="7942" max="7942" width="39.69921875" style="642" customWidth="1"/>
    <col min="7943" max="8192" width="9" style="642"/>
    <col min="8193" max="8193" width="8.19921875" style="642" customWidth="1"/>
    <col min="8194" max="8194" width="31.5" style="642" customWidth="1"/>
    <col min="8195" max="8195" width="10.19921875" style="642" bestFit="1" customWidth="1"/>
    <col min="8196" max="8196" width="7.8984375" style="642" customWidth="1"/>
    <col min="8197" max="8197" width="11.5" style="642" bestFit="1" customWidth="1"/>
    <col min="8198" max="8198" width="39.69921875" style="642" customWidth="1"/>
    <col min="8199" max="8448" width="9" style="642"/>
    <col min="8449" max="8449" width="8.19921875" style="642" customWidth="1"/>
    <col min="8450" max="8450" width="31.5" style="642" customWidth="1"/>
    <col min="8451" max="8451" width="10.19921875" style="642" bestFit="1" customWidth="1"/>
    <col min="8452" max="8452" width="7.8984375" style="642" customWidth="1"/>
    <col min="8453" max="8453" width="11.5" style="642" bestFit="1" customWidth="1"/>
    <col min="8454" max="8454" width="39.69921875" style="642" customWidth="1"/>
    <col min="8455" max="8704" width="9" style="642"/>
    <col min="8705" max="8705" width="8.19921875" style="642" customWidth="1"/>
    <col min="8706" max="8706" width="31.5" style="642" customWidth="1"/>
    <col min="8707" max="8707" width="10.19921875" style="642" bestFit="1" customWidth="1"/>
    <col min="8708" max="8708" width="7.8984375" style="642" customWidth="1"/>
    <col min="8709" max="8709" width="11.5" style="642" bestFit="1" customWidth="1"/>
    <col min="8710" max="8710" width="39.69921875" style="642" customWidth="1"/>
    <col min="8711" max="8960" width="9" style="642"/>
    <col min="8961" max="8961" width="8.19921875" style="642" customWidth="1"/>
    <col min="8962" max="8962" width="31.5" style="642" customWidth="1"/>
    <col min="8963" max="8963" width="10.19921875" style="642" bestFit="1" customWidth="1"/>
    <col min="8964" max="8964" width="7.8984375" style="642" customWidth="1"/>
    <col min="8965" max="8965" width="11.5" style="642" bestFit="1" customWidth="1"/>
    <col min="8966" max="8966" width="39.69921875" style="642" customWidth="1"/>
    <col min="8967" max="9216" width="9" style="642"/>
    <col min="9217" max="9217" width="8.19921875" style="642" customWidth="1"/>
    <col min="9218" max="9218" width="31.5" style="642" customWidth="1"/>
    <col min="9219" max="9219" width="10.19921875" style="642" bestFit="1" customWidth="1"/>
    <col min="9220" max="9220" width="7.8984375" style="642" customWidth="1"/>
    <col min="9221" max="9221" width="11.5" style="642" bestFit="1" customWidth="1"/>
    <col min="9222" max="9222" width="39.69921875" style="642" customWidth="1"/>
    <col min="9223" max="9472" width="9" style="642"/>
    <col min="9473" max="9473" width="8.19921875" style="642" customWidth="1"/>
    <col min="9474" max="9474" width="31.5" style="642" customWidth="1"/>
    <col min="9475" max="9475" width="10.19921875" style="642" bestFit="1" customWidth="1"/>
    <col min="9476" max="9476" width="7.8984375" style="642" customWidth="1"/>
    <col min="9477" max="9477" width="11.5" style="642" bestFit="1" customWidth="1"/>
    <col min="9478" max="9478" width="39.69921875" style="642" customWidth="1"/>
    <col min="9479" max="9728" width="9" style="642"/>
    <col min="9729" max="9729" width="8.19921875" style="642" customWidth="1"/>
    <col min="9730" max="9730" width="31.5" style="642" customWidth="1"/>
    <col min="9731" max="9731" width="10.19921875" style="642" bestFit="1" customWidth="1"/>
    <col min="9732" max="9732" width="7.8984375" style="642" customWidth="1"/>
    <col min="9733" max="9733" width="11.5" style="642" bestFit="1" customWidth="1"/>
    <col min="9734" max="9734" width="39.69921875" style="642" customWidth="1"/>
    <col min="9735" max="9984" width="9" style="642"/>
    <col min="9985" max="9985" width="8.19921875" style="642" customWidth="1"/>
    <col min="9986" max="9986" width="31.5" style="642" customWidth="1"/>
    <col min="9987" max="9987" width="10.19921875" style="642" bestFit="1" customWidth="1"/>
    <col min="9988" max="9988" width="7.8984375" style="642" customWidth="1"/>
    <col min="9989" max="9989" width="11.5" style="642" bestFit="1" customWidth="1"/>
    <col min="9990" max="9990" width="39.69921875" style="642" customWidth="1"/>
    <col min="9991" max="10240" width="9" style="642"/>
    <col min="10241" max="10241" width="8.19921875" style="642" customWidth="1"/>
    <col min="10242" max="10242" width="31.5" style="642" customWidth="1"/>
    <col min="10243" max="10243" width="10.19921875" style="642" bestFit="1" customWidth="1"/>
    <col min="10244" max="10244" width="7.8984375" style="642" customWidth="1"/>
    <col min="10245" max="10245" width="11.5" style="642" bestFit="1" customWidth="1"/>
    <col min="10246" max="10246" width="39.69921875" style="642" customWidth="1"/>
    <col min="10247" max="10496" width="9" style="642"/>
    <col min="10497" max="10497" width="8.19921875" style="642" customWidth="1"/>
    <col min="10498" max="10498" width="31.5" style="642" customWidth="1"/>
    <col min="10499" max="10499" width="10.19921875" style="642" bestFit="1" customWidth="1"/>
    <col min="10500" max="10500" width="7.8984375" style="642" customWidth="1"/>
    <col min="10501" max="10501" width="11.5" style="642" bestFit="1" customWidth="1"/>
    <col min="10502" max="10502" width="39.69921875" style="642" customWidth="1"/>
    <col min="10503" max="10752" width="9" style="642"/>
    <col min="10753" max="10753" width="8.19921875" style="642" customWidth="1"/>
    <col min="10754" max="10754" width="31.5" style="642" customWidth="1"/>
    <col min="10755" max="10755" width="10.19921875" style="642" bestFit="1" customWidth="1"/>
    <col min="10756" max="10756" width="7.8984375" style="642" customWidth="1"/>
    <col min="10757" max="10757" width="11.5" style="642" bestFit="1" customWidth="1"/>
    <col min="10758" max="10758" width="39.69921875" style="642" customWidth="1"/>
    <col min="10759" max="11008" width="9" style="642"/>
    <col min="11009" max="11009" width="8.19921875" style="642" customWidth="1"/>
    <col min="11010" max="11010" width="31.5" style="642" customWidth="1"/>
    <col min="11011" max="11011" width="10.19921875" style="642" bestFit="1" customWidth="1"/>
    <col min="11012" max="11012" width="7.8984375" style="642" customWidth="1"/>
    <col min="11013" max="11013" width="11.5" style="642" bestFit="1" customWidth="1"/>
    <col min="11014" max="11014" width="39.69921875" style="642" customWidth="1"/>
    <col min="11015" max="11264" width="9" style="642"/>
    <col min="11265" max="11265" width="8.19921875" style="642" customWidth="1"/>
    <col min="11266" max="11266" width="31.5" style="642" customWidth="1"/>
    <col min="11267" max="11267" width="10.19921875" style="642" bestFit="1" customWidth="1"/>
    <col min="11268" max="11268" width="7.8984375" style="642" customWidth="1"/>
    <col min="11269" max="11269" width="11.5" style="642" bestFit="1" customWidth="1"/>
    <col min="11270" max="11270" width="39.69921875" style="642" customWidth="1"/>
    <col min="11271" max="11520" width="9" style="642"/>
    <col min="11521" max="11521" width="8.19921875" style="642" customWidth="1"/>
    <col min="11522" max="11522" width="31.5" style="642" customWidth="1"/>
    <col min="11523" max="11523" width="10.19921875" style="642" bestFit="1" customWidth="1"/>
    <col min="11524" max="11524" width="7.8984375" style="642" customWidth="1"/>
    <col min="11525" max="11525" width="11.5" style="642" bestFit="1" customWidth="1"/>
    <col min="11526" max="11526" width="39.69921875" style="642" customWidth="1"/>
    <col min="11527" max="11776" width="9" style="642"/>
    <col min="11777" max="11777" width="8.19921875" style="642" customWidth="1"/>
    <col min="11778" max="11778" width="31.5" style="642" customWidth="1"/>
    <col min="11779" max="11779" width="10.19921875" style="642" bestFit="1" customWidth="1"/>
    <col min="11780" max="11780" width="7.8984375" style="642" customWidth="1"/>
    <col min="11781" max="11781" width="11.5" style="642" bestFit="1" customWidth="1"/>
    <col min="11782" max="11782" width="39.69921875" style="642" customWidth="1"/>
    <col min="11783" max="12032" width="9" style="642"/>
    <col min="12033" max="12033" width="8.19921875" style="642" customWidth="1"/>
    <col min="12034" max="12034" width="31.5" style="642" customWidth="1"/>
    <col min="12035" max="12035" width="10.19921875" style="642" bestFit="1" customWidth="1"/>
    <col min="12036" max="12036" width="7.8984375" style="642" customWidth="1"/>
    <col min="12037" max="12037" width="11.5" style="642" bestFit="1" customWidth="1"/>
    <col min="12038" max="12038" width="39.69921875" style="642" customWidth="1"/>
    <col min="12039" max="12288" width="9" style="642"/>
    <col min="12289" max="12289" width="8.19921875" style="642" customWidth="1"/>
    <col min="12290" max="12290" width="31.5" style="642" customWidth="1"/>
    <col min="12291" max="12291" width="10.19921875" style="642" bestFit="1" customWidth="1"/>
    <col min="12292" max="12292" width="7.8984375" style="642" customWidth="1"/>
    <col min="12293" max="12293" width="11.5" style="642" bestFit="1" customWidth="1"/>
    <col min="12294" max="12294" width="39.69921875" style="642" customWidth="1"/>
    <col min="12295" max="12544" width="9" style="642"/>
    <col min="12545" max="12545" width="8.19921875" style="642" customWidth="1"/>
    <col min="12546" max="12546" width="31.5" style="642" customWidth="1"/>
    <col min="12547" max="12547" width="10.19921875" style="642" bestFit="1" customWidth="1"/>
    <col min="12548" max="12548" width="7.8984375" style="642" customWidth="1"/>
    <col min="12549" max="12549" width="11.5" style="642" bestFit="1" customWidth="1"/>
    <col min="12550" max="12550" width="39.69921875" style="642" customWidth="1"/>
    <col min="12551" max="12800" width="9" style="642"/>
    <col min="12801" max="12801" width="8.19921875" style="642" customWidth="1"/>
    <col min="12802" max="12802" width="31.5" style="642" customWidth="1"/>
    <col min="12803" max="12803" width="10.19921875" style="642" bestFit="1" customWidth="1"/>
    <col min="12804" max="12804" width="7.8984375" style="642" customWidth="1"/>
    <col min="12805" max="12805" width="11.5" style="642" bestFit="1" customWidth="1"/>
    <col min="12806" max="12806" width="39.69921875" style="642" customWidth="1"/>
    <col min="12807" max="13056" width="9" style="642"/>
    <col min="13057" max="13057" width="8.19921875" style="642" customWidth="1"/>
    <col min="13058" max="13058" width="31.5" style="642" customWidth="1"/>
    <col min="13059" max="13059" width="10.19921875" style="642" bestFit="1" customWidth="1"/>
    <col min="13060" max="13060" width="7.8984375" style="642" customWidth="1"/>
    <col min="13061" max="13061" width="11.5" style="642" bestFit="1" customWidth="1"/>
    <col min="13062" max="13062" width="39.69921875" style="642" customWidth="1"/>
    <col min="13063" max="13312" width="9" style="642"/>
    <col min="13313" max="13313" width="8.19921875" style="642" customWidth="1"/>
    <col min="13314" max="13314" width="31.5" style="642" customWidth="1"/>
    <col min="13315" max="13315" width="10.19921875" style="642" bestFit="1" customWidth="1"/>
    <col min="13316" max="13316" width="7.8984375" style="642" customWidth="1"/>
    <col min="13317" max="13317" width="11.5" style="642" bestFit="1" customWidth="1"/>
    <col min="13318" max="13318" width="39.69921875" style="642" customWidth="1"/>
    <col min="13319" max="13568" width="9" style="642"/>
    <col min="13569" max="13569" width="8.19921875" style="642" customWidth="1"/>
    <col min="13570" max="13570" width="31.5" style="642" customWidth="1"/>
    <col min="13571" max="13571" width="10.19921875" style="642" bestFit="1" customWidth="1"/>
    <col min="13572" max="13572" width="7.8984375" style="642" customWidth="1"/>
    <col min="13573" max="13573" width="11.5" style="642" bestFit="1" customWidth="1"/>
    <col min="13574" max="13574" width="39.69921875" style="642" customWidth="1"/>
    <col min="13575" max="13824" width="9" style="642"/>
    <col min="13825" max="13825" width="8.19921875" style="642" customWidth="1"/>
    <col min="13826" max="13826" width="31.5" style="642" customWidth="1"/>
    <col min="13827" max="13827" width="10.19921875" style="642" bestFit="1" customWidth="1"/>
    <col min="13828" max="13828" width="7.8984375" style="642" customWidth="1"/>
    <col min="13829" max="13829" width="11.5" style="642" bestFit="1" customWidth="1"/>
    <col min="13830" max="13830" width="39.69921875" style="642" customWidth="1"/>
    <col min="13831" max="14080" width="9" style="642"/>
    <col min="14081" max="14081" width="8.19921875" style="642" customWidth="1"/>
    <col min="14082" max="14082" width="31.5" style="642" customWidth="1"/>
    <col min="14083" max="14083" width="10.19921875" style="642" bestFit="1" customWidth="1"/>
    <col min="14084" max="14084" width="7.8984375" style="642" customWidth="1"/>
    <col min="14085" max="14085" width="11.5" style="642" bestFit="1" customWidth="1"/>
    <col min="14086" max="14086" width="39.69921875" style="642" customWidth="1"/>
    <col min="14087" max="14336" width="9" style="642"/>
    <col min="14337" max="14337" width="8.19921875" style="642" customWidth="1"/>
    <col min="14338" max="14338" width="31.5" style="642" customWidth="1"/>
    <col min="14339" max="14339" width="10.19921875" style="642" bestFit="1" customWidth="1"/>
    <col min="14340" max="14340" width="7.8984375" style="642" customWidth="1"/>
    <col min="14341" max="14341" width="11.5" style="642" bestFit="1" customWidth="1"/>
    <col min="14342" max="14342" width="39.69921875" style="642" customWidth="1"/>
    <col min="14343" max="14592" width="9" style="642"/>
    <col min="14593" max="14593" width="8.19921875" style="642" customWidth="1"/>
    <col min="14594" max="14594" width="31.5" style="642" customWidth="1"/>
    <col min="14595" max="14595" width="10.19921875" style="642" bestFit="1" customWidth="1"/>
    <col min="14596" max="14596" width="7.8984375" style="642" customWidth="1"/>
    <col min="14597" max="14597" width="11.5" style="642" bestFit="1" customWidth="1"/>
    <col min="14598" max="14598" width="39.69921875" style="642" customWidth="1"/>
    <col min="14599" max="14848" width="9" style="642"/>
    <col min="14849" max="14849" width="8.19921875" style="642" customWidth="1"/>
    <col min="14850" max="14850" width="31.5" style="642" customWidth="1"/>
    <col min="14851" max="14851" width="10.19921875" style="642" bestFit="1" customWidth="1"/>
    <col min="14852" max="14852" width="7.8984375" style="642" customWidth="1"/>
    <col min="14853" max="14853" width="11.5" style="642" bestFit="1" customWidth="1"/>
    <col min="14854" max="14854" width="39.69921875" style="642" customWidth="1"/>
    <col min="14855" max="15104" width="9" style="642"/>
    <col min="15105" max="15105" width="8.19921875" style="642" customWidth="1"/>
    <col min="15106" max="15106" width="31.5" style="642" customWidth="1"/>
    <col min="15107" max="15107" width="10.19921875" style="642" bestFit="1" customWidth="1"/>
    <col min="15108" max="15108" width="7.8984375" style="642" customWidth="1"/>
    <col min="15109" max="15109" width="11.5" style="642" bestFit="1" customWidth="1"/>
    <col min="15110" max="15110" width="39.69921875" style="642" customWidth="1"/>
    <col min="15111" max="15360" width="9" style="642"/>
    <col min="15361" max="15361" width="8.19921875" style="642" customWidth="1"/>
    <col min="15362" max="15362" width="31.5" style="642" customWidth="1"/>
    <col min="15363" max="15363" width="10.19921875" style="642" bestFit="1" customWidth="1"/>
    <col min="15364" max="15364" width="7.8984375" style="642" customWidth="1"/>
    <col min="15365" max="15365" width="11.5" style="642" bestFit="1" customWidth="1"/>
    <col min="15366" max="15366" width="39.69921875" style="642" customWidth="1"/>
    <col min="15367" max="15616" width="9" style="642"/>
    <col min="15617" max="15617" width="8.19921875" style="642" customWidth="1"/>
    <col min="15618" max="15618" width="31.5" style="642" customWidth="1"/>
    <col min="15619" max="15619" width="10.19921875" style="642" bestFit="1" customWidth="1"/>
    <col min="15620" max="15620" width="7.8984375" style="642" customWidth="1"/>
    <col min="15621" max="15621" width="11.5" style="642" bestFit="1" customWidth="1"/>
    <col min="15622" max="15622" width="39.69921875" style="642" customWidth="1"/>
    <col min="15623" max="15872" width="9" style="642"/>
    <col min="15873" max="15873" width="8.19921875" style="642" customWidth="1"/>
    <col min="15874" max="15874" width="31.5" style="642" customWidth="1"/>
    <col min="15875" max="15875" width="10.19921875" style="642" bestFit="1" customWidth="1"/>
    <col min="15876" max="15876" width="7.8984375" style="642" customWidth="1"/>
    <col min="15877" max="15877" width="11.5" style="642" bestFit="1" customWidth="1"/>
    <col min="15878" max="15878" width="39.69921875" style="642" customWidth="1"/>
    <col min="15879" max="16128" width="9" style="642"/>
    <col min="16129" max="16129" width="8.19921875" style="642" customWidth="1"/>
    <col min="16130" max="16130" width="31.5" style="642" customWidth="1"/>
    <col min="16131" max="16131" width="10.19921875" style="642" bestFit="1" customWidth="1"/>
    <col min="16132" max="16132" width="7.8984375" style="642" customWidth="1"/>
    <col min="16133" max="16133" width="11.5" style="642" bestFit="1" customWidth="1"/>
    <col min="16134" max="16134" width="39.69921875" style="642" customWidth="1"/>
    <col min="16135" max="16384" width="9" style="642"/>
  </cols>
  <sheetData>
    <row r="3" spans="1:6" ht="22.65" customHeight="1" x14ac:dyDescent="0.25">
      <c r="A3" s="636"/>
      <c r="B3" s="637"/>
      <c r="C3" s="638"/>
      <c r="D3" s="639"/>
      <c r="E3" s="640"/>
      <c r="F3" s="641"/>
    </row>
    <row r="4" spans="1:6" ht="14.25" customHeight="1" x14ac:dyDescent="0.25">
      <c r="A4" s="636"/>
      <c r="B4" s="643"/>
      <c r="C4" s="644"/>
      <c r="D4" s="645"/>
      <c r="E4" s="645"/>
      <c r="F4" s="641"/>
    </row>
    <row r="5" spans="1:6" s="648" customFormat="1" ht="27.9" customHeight="1" x14ac:dyDescent="0.25">
      <c r="A5" s="646" t="s">
        <v>0</v>
      </c>
      <c r="B5" s="646" t="s">
        <v>1</v>
      </c>
      <c r="C5" s="646" t="s">
        <v>2</v>
      </c>
      <c r="D5" s="647" t="s">
        <v>3</v>
      </c>
      <c r="E5" s="647" t="s">
        <v>4</v>
      </c>
      <c r="F5" s="647" t="s">
        <v>5</v>
      </c>
    </row>
    <row r="6" spans="1:6" x14ac:dyDescent="0.25">
      <c r="A6" s="649"/>
      <c r="B6" s="650" t="s">
        <v>6</v>
      </c>
      <c r="C6" s="651"/>
      <c r="D6" s="652"/>
      <c r="E6" s="652"/>
      <c r="F6" s="653"/>
    </row>
    <row r="7" spans="1:6" s="648" customFormat="1" ht="52.8" x14ac:dyDescent="0.25">
      <c r="A7" s="792" t="s">
        <v>85</v>
      </c>
      <c r="B7" s="654" t="s">
        <v>8</v>
      </c>
      <c r="C7" s="655">
        <v>100</v>
      </c>
      <c r="D7" s="656">
        <v>575</v>
      </c>
      <c r="E7" s="657">
        <f>D7*C7</f>
        <v>57500</v>
      </c>
      <c r="F7" s="655" t="s">
        <v>86</v>
      </c>
    </row>
    <row r="8" spans="1:6" s="648" customFormat="1" x14ac:dyDescent="0.25">
      <c r="A8" s="792"/>
      <c r="B8" s="654" t="s">
        <v>87</v>
      </c>
      <c r="C8" s="655">
        <v>100</v>
      </c>
      <c r="D8" s="657">
        <v>100</v>
      </c>
      <c r="E8" s="657" t="s">
        <v>11</v>
      </c>
      <c r="F8" s="655" t="s">
        <v>88</v>
      </c>
    </row>
    <row r="9" spans="1:6" s="648" customFormat="1" x14ac:dyDescent="0.25">
      <c r="A9" s="792"/>
      <c r="B9" s="654" t="s">
        <v>10</v>
      </c>
      <c r="C9" s="655">
        <v>1</v>
      </c>
      <c r="D9" s="657">
        <v>1600</v>
      </c>
      <c r="E9" s="657" t="s">
        <v>11</v>
      </c>
      <c r="F9" s="658" t="s">
        <v>12</v>
      </c>
    </row>
    <row r="10" spans="1:6" s="648" customFormat="1" x14ac:dyDescent="0.25">
      <c r="A10" s="792"/>
      <c r="B10" s="654" t="s">
        <v>13</v>
      </c>
      <c r="C10" s="655">
        <v>1</v>
      </c>
      <c r="D10" s="657">
        <v>1450</v>
      </c>
      <c r="E10" s="657" t="s">
        <v>11</v>
      </c>
      <c r="F10" s="658" t="s">
        <v>14</v>
      </c>
    </row>
    <row r="11" spans="1:6" s="648" customFormat="1" x14ac:dyDescent="0.25">
      <c r="A11" s="792"/>
      <c r="B11" s="654" t="s">
        <v>302</v>
      </c>
      <c r="C11" s="655">
        <v>1</v>
      </c>
      <c r="D11" s="657">
        <v>400</v>
      </c>
      <c r="E11" s="657" t="s">
        <v>11</v>
      </c>
      <c r="F11" s="658" t="s">
        <v>12</v>
      </c>
    </row>
    <row r="12" spans="1:6" s="648" customFormat="1" ht="13.65" customHeight="1" x14ac:dyDescent="0.25">
      <c r="A12" s="792"/>
      <c r="B12" s="654" t="s">
        <v>303</v>
      </c>
      <c r="C12" s="655">
        <v>1</v>
      </c>
      <c r="D12" s="657">
        <v>363</v>
      </c>
      <c r="E12" s="657" t="s">
        <v>11</v>
      </c>
      <c r="F12" s="658" t="s">
        <v>14</v>
      </c>
    </row>
    <row r="13" spans="1:6" s="648" customFormat="1" ht="13.65" customHeight="1" x14ac:dyDescent="0.25">
      <c r="A13" s="792"/>
      <c r="B13" s="654" t="s">
        <v>304</v>
      </c>
      <c r="C13" s="655">
        <v>1</v>
      </c>
      <c r="D13" s="657">
        <v>661.8</v>
      </c>
      <c r="E13" s="657">
        <f>D13*C13</f>
        <v>661.8</v>
      </c>
      <c r="F13" s="658" t="s">
        <v>305</v>
      </c>
    </row>
    <row r="14" spans="1:6" x14ac:dyDescent="0.25">
      <c r="A14" s="659"/>
      <c r="B14" s="650" t="s">
        <v>17</v>
      </c>
      <c r="C14" s="660"/>
      <c r="D14" s="652"/>
      <c r="E14" s="652"/>
      <c r="F14" s="661"/>
    </row>
    <row r="15" spans="1:6" ht="39.6" x14ac:dyDescent="0.25">
      <c r="A15" s="662" t="s">
        <v>18</v>
      </c>
      <c r="B15" s="654" t="s">
        <v>19</v>
      </c>
      <c r="C15" s="663">
        <v>5</v>
      </c>
      <c r="D15" s="657">
        <v>3850</v>
      </c>
      <c r="E15" s="657">
        <f>D15*C15</f>
        <v>19250</v>
      </c>
      <c r="F15" s="664" t="s">
        <v>20</v>
      </c>
    </row>
    <row r="16" spans="1:6" ht="26.4" x14ac:dyDescent="0.25">
      <c r="A16" s="662" t="s">
        <v>21</v>
      </c>
      <c r="B16" s="654" t="s">
        <v>22</v>
      </c>
      <c r="C16" s="663">
        <v>5</v>
      </c>
      <c r="D16" s="657">
        <v>2200</v>
      </c>
      <c r="E16" s="657">
        <f>D16*C16</f>
        <v>11000</v>
      </c>
      <c r="F16" s="664" t="s">
        <v>307</v>
      </c>
    </row>
    <row r="17" spans="1:6" ht="26.4" x14ac:dyDescent="0.25">
      <c r="A17" s="662" t="s">
        <v>308</v>
      </c>
      <c r="B17" s="654" t="s">
        <v>309</v>
      </c>
      <c r="C17" s="663">
        <v>5</v>
      </c>
      <c r="D17" s="657">
        <v>1070</v>
      </c>
      <c r="E17" s="657">
        <f>D17*C17</f>
        <v>5350</v>
      </c>
      <c r="F17" s="664" t="s">
        <v>310</v>
      </c>
    </row>
    <row r="18" spans="1:6" x14ac:dyDescent="0.25">
      <c r="A18" s="662" t="s">
        <v>23</v>
      </c>
      <c r="B18" s="654" t="s">
        <v>24</v>
      </c>
      <c r="C18" s="663">
        <v>200</v>
      </c>
      <c r="D18" s="657">
        <v>5</v>
      </c>
      <c r="E18" s="657">
        <f>D18*C18</f>
        <v>1000</v>
      </c>
      <c r="F18" s="664" t="s">
        <v>25</v>
      </c>
    </row>
    <row r="19" spans="1:6" ht="39.6" x14ac:dyDescent="0.25">
      <c r="A19" s="662" t="s">
        <v>26</v>
      </c>
      <c r="B19" s="654" t="s">
        <v>27</v>
      </c>
      <c r="C19" s="663">
        <v>200</v>
      </c>
      <c r="D19" s="657">
        <v>55</v>
      </c>
      <c r="E19" s="657">
        <f>D19*C19</f>
        <v>11000</v>
      </c>
      <c r="F19" s="664" t="s">
        <v>28</v>
      </c>
    </row>
    <row r="20" spans="1:6" x14ac:dyDescent="0.25">
      <c r="A20" s="659"/>
      <c r="B20" s="650" t="s">
        <v>129</v>
      </c>
      <c r="C20" s="660"/>
      <c r="D20" s="652"/>
      <c r="E20" s="652"/>
      <c r="F20" s="661"/>
    </row>
    <row r="21" spans="1:6" x14ac:dyDescent="0.25">
      <c r="A21" s="792" t="s">
        <v>352</v>
      </c>
      <c r="B21" s="654" t="s">
        <v>388</v>
      </c>
      <c r="C21" s="663">
        <v>200</v>
      </c>
      <c r="D21" s="665">
        <v>80</v>
      </c>
      <c r="E21" s="657">
        <f>D21*C21</f>
        <v>16000</v>
      </c>
      <c r="F21" s="664"/>
    </row>
    <row r="22" spans="1:6" ht="26.4" x14ac:dyDescent="0.25">
      <c r="A22" s="792"/>
      <c r="B22" s="654" t="s">
        <v>389</v>
      </c>
      <c r="C22" s="663">
        <v>200</v>
      </c>
      <c r="D22" s="665">
        <v>175</v>
      </c>
      <c r="E22" s="657">
        <f>D22*C22</f>
        <v>35000</v>
      </c>
      <c r="F22" s="664" t="s">
        <v>390</v>
      </c>
    </row>
    <row r="23" spans="1:6" ht="26.4" x14ac:dyDescent="0.25">
      <c r="A23" s="666" t="s">
        <v>391</v>
      </c>
      <c r="B23" s="654" t="s">
        <v>392</v>
      </c>
      <c r="C23" s="663">
        <v>200</v>
      </c>
      <c r="D23" s="665">
        <v>230</v>
      </c>
      <c r="E23" s="657">
        <f>D23*C23</f>
        <v>46000</v>
      </c>
      <c r="F23" s="664" t="s">
        <v>393</v>
      </c>
    </row>
    <row r="24" spans="1:6" x14ac:dyDescent="0.25">
      <c r="A24" s="792" t="s">
        <v>17</v>
      </c>
      <c r="B24" s="654" t="s">
        <v>35</v>
      </c>
      <c r="C24" s="663">
        <v>1</v>
      </c>
      <c r="D24" s="665">
        <v>9000</v>
      </c>
      <c r="E24" s="657" t="s">
        <v>11</v>
      </c>
      <c r="F24" s="667"/>
    </row>
    <row r="25" spans="1:6" x14ac:dyDescent="0.25">
      <c r="A25" s="792"/>
      <c r="B25" s="654" t="s">
        <v>327</v>
      </c>
      <c r="C25" s="663">
        <v>1</v>
      </c>
      <c r="D25" s="665">
        <v>3000</v>
      </c>
      <c r="E25" s="657" t="s">
        <v>11</v>
      </c>
      <c r="F25" s="664" t="s">
        <v>328</v>
      </c>
    </row>
    <row r="26" spans="1:6" x14ac:dyDescent="0.25">
      <c r="A26" s="792"/>
      <c r="B26" s="654" t="s">
        <v>90</v>
      </c>
      <c r="C26" s="663">
        <v>1</v>
      </c>
      <c r="D26" s="665">
        <v>3500</v>
      </c>
      <c r="E26" s="657" t="s">
        <v>11</v>
      </c>
      <c r="F26" s="664" t="s">
        <v>38</v>
      </c>
    </row>
    <row r="27" spans="1:6" x14ac:dyDescent="0.25">
      <c r="A27" s="792"/>
      <c r="B27" s="654" t="s">
        <v>319</v>
      </c>
      <c r="C27" s="663">
        <v>1</v>
      </c>
      <c r="D27" s="665">
        <v>21500</v>
      </c>
      <c r="E27" s="657" t="s">
        <v>11</v>
      </c>
      <c r="F27" s="664" t="s">
        <v>320</v>
      </c>
    </row>
    <row r="28" spans="1:6" x14ac:dyDescent="0.25">
      <c r="A28" s="792"/>
      <c r="B28" s="654" t="s">
        <v>321</v>
      </c>
      <c r="C28" s="663">
        <v>1</v>
      </c>
      <c r="D28" s="665">
        <v>2000</v>
      </c>
      <c r="E28" s="657" t="s">
        <v>11</v>
      </c>
      <c r="F28" s="664"/>
    </row>
    <row r="29" spans="1:6" x14ac:dyDescent="0.25">
      <c r="A29" s="792"/>
      <c r="B29" s="654" t="s">
        <v>394</v>
      </c>
      <c r="C29" s="663">
        <v>1</v>
      </c>
      <c r="D29" s="665">
        <v>300</v>
      </c>
      <c r="E29" s="657">
        <f>D29*C29</f>
        <v>300</v>
      </c>
      <c r="F29" s="664"/>
    </row>
    <row r="30" spans="1:6" ht="12" customHeight="1" x14ac:dyDescent="0.25">
      <c r="A30" s="659"/>
      <c r="B30" s="650" t="s">
        <v>91</v>
      </c>
      <c r="C30" s="660"/>
      <c r="D30" s="652"/>
      <c r="E30" s="652"/>
      <c r="F30" s="661"/>
    </row>
    <row r="31" spans="1:6" ht="94.65" customHeight="1" x14ac:dyDescent="0.25">
      <c r="A31" s="793" t="s">
        <v>331</v>
      </c>
      <c r="B31" s="654" t="s">
        <v>92</v>
      </c>
      <c r="C31" s="663">
        <v>200</v>
      </c>
      <c r="D31" s="657">
        <v>225</v>
      </c>
      <c r="E31" s="657">
        <f>D31*C31</f>
        <v>45000</v>
      </c>
      <c r="F31" s="664" t="s">
        <v>93</v>
      </c>
    </row>
    <row r="32" spans="1:6" ht="26.4" x14ac:dyDescent="0.25">
      <c r="A32" s="794"/>
      <c r="B32" s="654" t="s">
        <v>395</v>
      </c>
      <c r="C32" s="663">
        <v>200</v>
      </c>
      <c r="D32" s="657">
        <v>80</v>
      </c>
      <c r="E32" s="657">
        <f>D32*C32</f>
        <v>16000</v>
      </c>
      <c r="F32" s="664" t="s">
        <v>95</v>
      </c>
    </row>
    <row r="33" spans="1:6" ht="39.6" x14ac:dyDescent="0.25">
      <c r="A33" s="666" t="s">
        <v>332</v>
      </c>
      <c r="B33" s="654" t="s">
        <v>333</v>
      </c>
      <c r="C33" s="663">
        <v>200</v>
      </c>
      <c r="D33" s="657">
        <v>265</v>
      </c>
      <c r="E33" s="657" t="s">
        <v>11</v>
      </c>
      <c r="F33" s="664" t="s">
        <v>334</v>
      </c>
    </row>
    <row r="34" spans="1:6" s="673" customFormat="1" ht="13.8" x14ac:dyDescent="0.25">
      <c r="A34" s="668"/>
      <c r="B34" s="669" t="s">
        <v>77</v>
      </c>
      <c r="C34" s="670"/>
      <c r="D34" s="671"/>
      <c r="E34" s="671">
        <f>SUM(E7:E33)</f>
        <v>264061.8</v>
      </c>
      <c r="F34" s="672" t="s">
        <v>55</v>
      </c>
    </row>
    <row r="35" spans="1:6" s="673" customFormat="1" ht="13.8" x14ac:dyDescent="0.25">
      <c r="A35" s="668"/>
      <c r="B35" s="669" t="s">
        <v>56</v>
      </c>
      <c r="C35" s="670"/>
      <c r="D35" s="671"/>
      <c r="E35" s="671">
        <f>E34/200</f>
        <v>1320.309</v>
      </c>
      <c r="F35" s="672"/>
    </row>
    <row r="36" spans="1:6" s="673" customFormat="1" ht="13.8" x14ac:dyDescent="0.25">
      <c r="A36" s="668"/>
      <c r="B36" s="669" t="s">
        <v>57</v>
      </c>
      <c r="C36" s="670"/>
      <c r="D36" s="671"/>
      <c r="E36" s="671">
        <f>E35*1.16</f>
        <v>1531.5584399999998</v>
      </c>
      <c r="F36" s="672"/>
    </row>
    <row r="37" spans="1:6" s="673" customFormat="1" x14ac:dyDescent="0.25">
      <c r="A37" s="674"/>
      <c r="B37" s="675"/>
      <c r="C37" s="676"/>
      <c r="D37" s="677"/>
      <c r="E37" s="677"/>
      <c r="F37" s="678"/>
    </row>
    <row r="38" spans="1:6" ht="17.399999999999999" x14ac:dyDescent="0.25">
      <c r="A38" s="679"/>
      <c r="B38" s="680" t="s">
        <v>58</v>
      </c>
      <c r="C38" s="681"/>
      <c r="D38" s="682"/>
      <c r="E38" s="682"/>
      <c r="F38" s="683"/>
    </row>
    <row r="39" spans="1:6" ht="15" x14ac:dyDescent="0.25">
      <c r="A39" s="684" t="s">
        <v>59</v>
      </c>
      <c r="B39" s="685" t="s">
        <v>60</v>
      </c>
      <c r="C39" s="686"/>
    </row>
    <row r="40" spans="1:6" ht="15" x14ac:dyDescent="0.25">
      <c r="A40" s="684" t="s">
        <v>59</v>
      </c>
      <c r="B40" s="685" t="s">
        <v>61</v>
      </c>
      <c r="C40" s="686"/>
    </row>
    <row r="41" spans="1:6" ht="15" x14ac:dyDescent="0.25">
      <c r="A41" s="684" t="s">
        <v>59</v>
      </c>
      <c r="B41" s="689" t="s">
        <v>62</v>
      </c>
    </row>
    <row r="42" spans="1:6" ht="15" x14ac:dyDescent="0.25">
      <c r="A42" s="684"/>
      <c r="B42" s="689" t="s">
        <v>63</v>
      </c>
    </row>
    <row r="43" spans="1:6" ht="15" x14ac:dyDescent="0.25">
      <c r="A43" s="684" t="s">
        <v>59</v>
      </c>
      <c r="B43" s="689" t="s">
        <v>64</v>
      </c>
    </row>
    <row r="44" spans="1:6" ht="15" x14ac:dyDescent="0.25">
      <c r="B44" s="689" t="s">
        <v>65</v>
      </c>
    </row>
    <row r="46" spans="1:6" ht="13.8" thickBot="1" x14ac:dyDescent="0.3"/>
    <row r="47" spans="1:6" s="693" customFormat="1" ht="25.2" thickBot="1" x14ac:dyDescent="0.45">
      <c r="A47" s="690" t="s">
        <v>66</v>
      </c>
      <c r="B47" s="691"/>
      <c r="C47" s="691"/>
      <c r="D47" s="691"/>
      <c r="E47" s="691"/>
      <c r="F47" s="692"/>
    </row>
    <row r="48" spans="1:6" s="693" customFormat="1" ht="18" thickBot="1" x14ac:dyDescent="0.35">
      <c r="B48" s="694" t="s">
        <v>67</v>
      </c>
      <c r="C48" s="695"/>
      <c r="D48" s="695"/>
      <c r="E48" s="695"/>
      <c r="F48" s="696"/>
    </row>
    <row r="49" spans="2:6" s="693" customFormat="1" ht="35.4" thickBot="1" x14ac:dyDescent="0.3">
      <c r="B49" s="697" t="s">
        <v>68</v>
      </c>
      <c r="C49" s="697" t="s">
        <v>3</v>
      </c>
      <c r="D49" s="697" t="s">
        <v>69</v>
      </c>
      <c r="E49" s="697" t="s">
        <v>4</v>
      </c>
      <c r="F49" s="697" t="s">
        <v>5</v>
      </c>
    </row>
    <row r="50" spans="2:6" s="693" customFormat="1" ht="15" x14ac:dyDescent="0.25">
      <c r="B50" s="698" t="s">
        <v>70</v>
      </c>
      <c r="C50" s="699">
        <f>E21+E22</f>
        <v>51000</v>
      </c>
      <c r="D50" s="700">
        <v>1</v>
      </c>
      <c r="E50" s="699">
        <f>D50*C50</f>
        <v>51000</v>
      </c>
      <c r="F50" s="701"/>
    </row>
    <row r="51" spans="2:6" s="693" customFormat="1" ht="15" x14ac:dyDescent="0.25">
      <c r="B51" s="702" t="s">
        <v>71</v>
      </c>
      <c r="C51" s="699">
        <f>D7/2</f>
        <v>287.5</v>
      </c>
      <c r="D51" s="700">
        <v>200</v>
      </c>
      <c r="E51" s="699">
        <f t="shared" ref="E51:E56" si="0">D51*C51</f>
        <v>57500</v>
      </c>
      <c r="F51" s="701"/>
    </row>
    <row r="52" spans="2:6" s="693" customFormat="1" ht="15" x14ac:dyDescent="0.25">
      <c r="B52" s="702" t="s">
        <v>72</v>
      </c>
      <c r="C52" s="699">
        <f>D31</f>
        <v>225</v>
      </c>
      <c r="D52" s="700">
        <v>200</v>
      </c>
      <c r="E52" s="699">
        <f t="shared" si="0"/>
        <v>45000</v>
      </c>
      <c r="F52" s="701"/>
    </row>
    <row r="53" spans="2:6" s="693" customFormat="1" ht="30" x14ac:dyDescent="0.25">
      <c r="B53" s="703" t="s">
        <v>73</v>
      </c>
      <c r="C53" s="699">
        <f>D19</f>
        <v>55</v>
      </c>
      <c r="D53" s="700">
        <v>200</v>
      </c>
      <c r="E53" s="699">
        <f t="shared" si="0"/>
        <v>11000</v>
      </c>
      <c r="F53" s="701"/>
    </row>
    <row r="54" spans="2:6" s="693" customFormat="1" ht="30" x14ac:dyDescent="0.25">
      <c r="B54" s="703" t="s">
        <v>74</v>
      </c>
      <c r="C54" s="699">
        <f>D32</f>
        <v>80</v>
      </c>
      <c r="D54" s="700">
        <v>200</v>
      </c>
      <c r="E54" s="699">
        <f t="shared" si="0"/>
        <v>16000</v>
      </c>
      <c r="F54" s="704"/>
    </row>
    <row r="55" spans="2:6" s="693" customFormat="1" ht="15" x14ac:dyDescent="0.25">
      <c r="B55" s="705" t="s">
        <v>75</v>
      </c>
      <c r="C55" s="699">
        <f>D15</f>
        <v>3850</v>
      </c>
      <c r="D55" s="700">
        <v>5</v>
      </c>
      <c r="E55" s="699">
        <f t="shared" si="0"/>
        <v>19250</v>
      </c>
      <c r="F55" s="704"/>
    </row>
    <row r="56" spans="2:6" s="693" customFormat="1" ht="15" x14ac:dyDescent="0.25">
      <c r="B56" s="703" t="s">
        <v>76</v>
      </c>
      <c r="C56" s="699">
        <f>D16</f>
        <v>2200</v>
      </c>
      <c r="D56" s="700">
        <v>5</v>
      </c>
      <c r="E56" s="699">
        <f t="shared" si="0"/>
        <v>11000</v>
      </c>
      <c r="F56" s="704"/>
    </row>
    <row r="57" spans="2:6" s="693" customFormat="1" ht="15" x14ac:dyDescent="0.25">
      <c r="B57" s="703" t="s">
        <v>324</v>
      </c>
      <c r="C57" s="699">
        <f>D17</f>
        <v>1070</v>
      </c>
      <c r="D57" s="700">
        <v>5</v>
      </c>
      <c r="E57" s="699">
        <f>D57*C57</f>
        <v>5350</v>
      </c>
      <c r="F57" s="704"/>
    </row>
    <row r="58" spans="2:6" s="693" customFormat="1" ht="15.6" x14ac:dyDescent="0.3">
      <c r="B58" s="706" t="s">
        <v>77</v>
      </c>
      <c r="C58" s="707"/>
      <c r="D58" s="707"/>
      <c r="E58" s="708">
        <f>SUM(E50:E56)</f>
        <v>210750</v>
      </c>
      <c r="F58" s="704"/>
    </row>
    <row r="59" spans="2:6" s="693" customFormat="1" ht="15.6" x14ac:dyDescent="0.3">
      <c r="B59" s="706" t="s">
        <v>78</v>
      </c>
      <c r="C59" s="707"/>
      <c r="D59" s="707"/>
      <c r="E59" s="707">
        <f>E58/C64</f>
        <v>1053.75</v>
      </c>
      <c r="F59" s="704"/>
    </row>
    <row r="60" spans="2:6" s="693" customFormat="1" ht="15" x14ac:dyDescent="0.25">
      <c r="B60" s="702" t="s">
        <v>79</v>
      </c>
      <c r="C60" s="709"/>
      <c r="D60" s="709"/>
      <c r="E60" s="710">
        <f>E58*C63</f>
        <v>244469.99999999997</v>
      </c>
      <c r="F60" s="711"/>
    </row>
    <row r="61" spans="2:6" s="693" customFormat="1" ht="15.6" thickBot="1" x14ac:dyDescent="0.3">
      <c r="B61" s="712" t="s">
        <v>80</v>
      </c>
      <c r="C61" s="713"/>
      <c r="D61" s="713"/>
      <c r="E61" s="713">
        <f>E60/C64</f>
        <v>1222.3499999999999</v>
      </c>
      <c r="F61" s="714"/>
    </row>
    <row r="62" spans="2:6" s="693" customFormat="1" x14ac:dyDescent="0.25"/>
    <row r="63" spans="2:6" s="693" customFormat="1" x14ac:dyDescent="0.25">
      <c r="B63" s="693" t="s">
        <v>81</v>
      </c>
      <c r="C63" s="693">
        <v>1.1599999999999999</v>
      </c>
    </row>
    <row r="64" spans="2:6" s="693" customFormat="1" x14ac:dyDescent="0.25">
      <c r="B64" s="693" t="s">
        <v>82</v>
      </c>
      <c r="C64" s="693">
        <v>200</v>
      </c>
    </row>
    <row r="65" spans="2:3" s="693" customFormat="1" x14ac:dyDescent="0.25">
      <c r="B65" s="693" t="s">
        <v>83</v>
      </c>
      <c r="C65" s="693">
        <v>3</v>
      </c>
    </row>
    <row r="66" spans="2:3" s="693" customFormat="1" x14ac:dyDescent="0.25">
      <c r="B66" s="693" t="s">
        <v>84</v>
      </c>
      <c r="C66" s="693">
        <v>5</v>
      </c>
    </row>
    <row r="67" spans="2:3" s="693" customFormat="1" x14ac:dyDescent="0.25"/>
  </sheetData>
  <mergeCells count="4">
    <mergeCell ref="A7:A13"/>
    <mergeCell ref="A21:A22"/>
    <mergeCell ref="A24:A29"/>
    <mergeCell ref="A31:A32"/>
  </mergeCells>
  <pageMargins left="0.75" right="0.75" top="1" bottom="1" header="0.5" footer="0.5"/>
  <pageSetup paperSize="9" scale="65"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rightToLeft="1" topLeftCell="A13" workbookViewId="0">
      <selection activeCell="C42" sqref="C42"/>
    </sheetView>
  </sheetViews>
  <sheetFormatPr defaultColWidth="9" defaultRowHeight="13.2" x14ac:dyDescent="0.25"/>
  <cols>
    <col min="1" max="1" width="23.8984375" style="395" customWidth="1"/>
    <col min="2" max="2" width="9.5" style="395" customWidth="1"/>
    <col min="3" max="3" width="6.5" style="396" customWidth="1"/>
    <col min="4" max="4" width="9.3984375" style="395" customWidth="1"/>
    <col min="5" max="5" width="36.8984375" style="395" customWidth="1"/>
    <col min="6" max="6" width="34.19921875" style="395" customWidth="1"/>
    <col min="7" max="16384" width="9" style="395"/>
  </cols>
  <sheetData>
    <row r="1" spans="1:6" ht="13.8" thickTop="1" x14ac:dyDescent="0.25">
      <c r="A1" s="795" t="s">
        <v>336</v>
      </c>
      <c r="B1" s="796"/>
      <c r="C1" s="796"/>
      <c r="D1" s="796"/>
      <c r="E1" s="797"/>
    </row>
    <row r="2" spans="1:6" x14ac:dyDescent="0.25">
      <c r="A2" s="798"/>
      <c r="B2" s="799"/>
      <c r="C2" s="799"/>
      <c r="D2" s="799"/>
      <c r="E2" s="800"/>
    </row>
    <row r="3" spans="1:6" x14ac:dyDescent="0.25">
      <c r="A3" s="801"/>
      <c r="B3" s="802"/>
      <c r="C3" s="802"/>
      <c r="D3" s="802"/>
      <c r="E3" s="803"/>
    </row>
    <row r="4" spans="1:6" s="454" customFormat="1" ht="15.6" x14ac:dyDescent="0.3">
      <c r="A4" s="804"/>
      <c r="B4" s="805"/>
      <c r="C4" s="805"/>
      <c r="D4" s="805"/>
      <c r="E4" s="806"/>
    </row>
    <row r="5" spans="1:6" s="448" customFormat="1" ht="16.2" thickBot="1" x14ac:dyDescent="0.35">
      <c r="A5" s="453" t="s">
        <v>97</v>
      </c>
      <c r="B5" s="452" t="s">
        <v>98</v>
      </c>
      <c r="C5" s="451" t="s">
        <v>69</v>
      </c>
      <c r="D5" s="450" t="s">
        <v>99</v>
      </c>
      <c r="E5" s="449" t="s">
        <v>100</v>
      </c>
    </row>
    <row r="6" spans="1:6" ht="14.4" thickTop="1" x14ac:dyDescent="0.25">
      <c r="A6" s="447" t="s">
        <v>101</v>
      </c>
      <c r="B6" s="445"/>
      <c r="C6" s="446"/>
      <c r="D6" s="445"/>
      <c r="E6" s="444"/>
    </row>
    <row r="7" spans="1:6" x14ac:dyDescent="0.25">
      <c r="A7" s="435" t="s">
        <v>18</v>
      </c>
      <c r="B7" s="419">
        <v>4200</v>
      </c>
      <c r="C7" s="414">
        <v>0</v>
      </c>
      <c r="D7" s="418">
        <f>C7*B7</f>
        <v>0</v>
      </c>
      <c r="E7" s="412" t="s">
        <v>102</v>
      </c>
    </row>
    <row r="8" spans="1:6" x14ac:dyDescent="0.25">
      <c r="A8" s="420" t="s">
        <v>103</v>
      </c>
      <c r="B8" s="419">
        <v>1000</v>
      </c>
      <c r="C8" s="414">
        <v>0</v>
      </c>
      <c r="D8" s="413">
        <f>C8*B8</f>
        <v>0</v>
      </c>
      <c r="E8" s="412" t="s">
        <v>104</v>
      </c>
    </row>
    <row r="9" spans="1:6" s="407" customFormat="1" x14ac:dyDescent="0.25">
      <c r="A9" s="420" t="s">
        <v>105</v>
      </c>
      <c r="B9" s="413">
        <v>1350</v>
      </c>
      <c r="C9" s="414">
        <v>0</v>
      </c>
      <c r="D9" s="418">
        <f>C9*B9</f>
        <v>0</v>
      </c>
      <c r="E9" s="417" t="s">
        <v>106</v>
      </c>
    </row>
    <row r="10" spans="1:6" s="407" customFormat="1" x14ac:dyDescent="0.25">
      <c r="A10" s="420" t="s">
        <v>107</v>
      </c>
      <c r="B10" s="413">
        <v>1250</v>
      </c>
      <c r="C10" s="414">
        <v>0</v>
      </c>
      <c r="D10" s="418">
        <f>C10*B10</f>
        <v>0</v>
      </c>
      <c r="E10" s="417" t="s">
        <v>108</v>
      </c>
    </row>
    <row r="11" spans="1:6" ht="13.8" x14ac:dyDescent="0.25">
      <c r="A11" s="437" t="s">
        <v>274</v>
      </c>
      <c r="B11" s="413"/>
      <c r="C11" s="414"/>
      <c r="D11" s="413"/>
      <c r="E11" s="443"/>
    </row>
    <row r="12" spans="1:6" ht="26.4" x14ac:dyDescent="0.25">
      <c r="A12" s="435" t="s">
        <v>275</v>
      </c>
      <c r="B12" s="419">
        <v>499</v>
      </c>
      <c r="C12" s="414">
        <v>0</v>
      </c>
      <c r="D12" s="418">
        <f>C12*B12</f>
        <v>0</v>
      </c>
      <c r="E12" s="412" t="s">
        <v>172</v>
      </c>
    </row>
    <row r="13" spans="1:6" x14ac:dyDescent="0.25">
      <c r="A13" s="420" t="s">
        <v>117</v>
      </c>
      <c r="B13" s="419">
        <v>554</v>
      </c>
      <c r="C13" s="414">
        <v>0</v>
      </c>
      <c r="D13" s="413">
        <f>C13*B13</f>
        <v>0</v>
      </c>
      <c r="E13" s="412" t="s">
        <v>174</v>
      </c>
    </row>
    <row r="14" spans="1:6" s="407" customFormat="1" x14ac:dyDescent="0.25">
      <c r="A14" s="420" t="s">
        <v>175</v>
      </c>
      <c r="B14" s="413">
        <v>720</v>
      </c>
      <c r="C14" s="414">
        <v>0</v>
      </c>
      <c r="D14" s="418">
        <f>C14*B14</f>
        <v>0</v>
      </c>
      <c r="E14" s="417"/>
    </row>
    <row r="15" spans="1:6" s="407" customFormat="1" x14ac:dyDescent="0.25">
      <c r="A15" s="425" t="s">
        <v>337</v>
      </c>
      <c r="B15" s="413">
        <v>75</v>
      </c>
      <c r="C15" s="414">
        <v>0</v>
      </c>
      <c r="D15" s="418">
        <f>C15*B15</f>
        <v>0</v>
      </c>
      <c r="E15" s="417" t="s">
        <v>131</v>
      </c>
      <c r="F15" s="407">
        <f>75+180</f>
        <v>255</v>
      </c>
    </row>
    <row r="16" spans="1:6" s="407" customFormat="1" ht="13.8" x14ac:dyDescent="0.25">
      <c r="A16" s="437" t="s">
        <v>124</v>
      </c>
      <c r="B16" s="413"/>
      <c r="C16" s="414"/>
      <c r="D16" s="418"/>
      <c r="E16" s="417"/>
    </row>
    <row r="17" spans="1:7" x14ac:dyDescent="0.25">
      <c r="A17" s="436" t="s">
        <v>338</v>
      </c>
      <c r="B17" s="419">
        <v>33</v>
      </c>
      <c r="C17" s="440">
        <v>0</v>
      </c>
      <c r="D17" s="418">
        <f>C17*B17</f>
        <v>0</v>
      </c>
      <c r="E17" s="412" t="s">
        <v>339</v>
      </c>
    </row>
    <row r="18" spans="1:7" x14ac:dyDescent="0.25">
      <c r="A18" s="441" t="s">
        <v>340</v>
      </c>
      <c r="B18" s="419">
        <v>44</v>
      </c>
      <c r="C18" s="440">
        <v>0</v>
      </c>
      <c r="D18" s="418">
        <f>C18*B18</f>
        <v>0</v>
      </c>
      <c r="E18" s="412" t="s">
        <v>341</v>
      </c>
    </row>
    <row r="19" spans="1:7" ht="26.4" x14ac:dyDescent="0.25">
      <c r="A19" s="436" t="s">
        <v>342</v>
      </c>
      <c r="B19" s="419">
        <v>35</v>
      </c>
      <c r="C19" s="440"/>
      <c r="D19" s="418"/>
      <c r="E19" s="412" t="s">
        <v>343</v>
      </c>
    </row>
    <row r="20" spans="1:7" ht="26.4" x14ac:dyDescent="0.25">
      <c r="A20" s="441" t="s">
        <v>344</v>
      </c>
      <c r="B20" s="424">
        <v>48</v>
      </c>
      <c r="C20" s="440">
        <v>0</v>
      </c>
      <c r="D20" s="418">
        <f>C20*B20</f>
        <v>0</v>
      </c>
      <c r="E20" s="442" t="s">
        <v>345</v>
      </c>
    </row>
    <row r="21" spans="1:7" x14ac:dyDescent="0.25">
      <c r="A21" s="436" t="s">
        <v>346</v>
      </c>
      <c r="B21" s="419">
        <v>14000</v>
      </c>
      <c r="C21" s="440">
        <v>0</v>
      </c>
      <c r="D21" s="418">
        <f>C21*B21</f>
        <v>0</v>
      </c>
      <c r="E21" s="412" t="s">
        <v>277</v>
      </c>
    </row>
    <row r="22" spans="1:7" ht="26.4" x14ac:dyDescent="0.25">
      <c r="A22" s="441" t="s">
        <v>344</v>
      </c>
      <c r="B22" s="419">
        <v>48</v>
      </c>
      <c r="C22" s="440">
        <v>0</v>
      </c>
      <c r="D22" s="418">
        <f>C22*B22</f>
        <v>0</v>
      </c>
      <c r="E22" s="412" t="s">
        <v>278</v>
      </c>
    </row>
    <row r="23" spans="1:7" s="407" customFormat="1" x14ac:dyDescent="0.25">
      <c r="A23" s="436" t="s">
        <v>347</v>
      </c>
      <c r="B23" s="413"/>
      <c r="C23" s="414"/>
      <c r="D23" s="418"/>
      <c r="E23" s="417"/>
    </row>
    <row r="24" spans="1:7" ht="26.4" x14ac:dyDescent="0.25">
      <c r="A24" s="420"/>
      <c r="B24" s="424">
        <v>140</v>
      </c>
      <c r="C24" s="414">
        <v>0</v>
      </c>
      <c r="D24" s="413">
        <f>C24*B24</f>
        <v>0</v>
      </c>
      <c r="E24" s="412" t="s">
        <v>348</v>
      </c>
    </row>
    <row r="25" spans="1:7" x14ac:dyDescent="0.25">
      <c r="A25" s="420" t="s">
        <v>349</v>
      </c>
      <c r="B25" s="419">
        <v>2850</v>
      </c>
      <c r="C25" s="414">
        <v>0</v>
      </c>
      <c r="D25" s="413">
        <f>C25*B25</f>
        <v>0</v>
      </c>
      <c r="E25" s="412"/>
    </row>
    <row r="26" spans="1:7" s="438" customFormat="1" ht="26.4" x14ac:dyDescent="0.25">
      <c r="A26" s="420" t="s">
        <v>350</v>
      </c>
      <c r="B26" s="415">
        <v>175</v>
      </c>
      <c r="C26" s="440">
        <v>0</v>
      </c>
      <c r="D26" s="418">
        <f>C26*B26</f>
        <v>0</v>
      </c>
      <c r="E26" s="439" t="s">
        <v>351</v>
      </c>
    </row>
    <row r="27" spans="1:7" x14ac:dyDescent="0.25">
      <c r="A27" s="435" t="s">
        <v>143</v>
      </c>
      <c r="B27" s="419">
        <v>455</v>
      </c>
      <c r="C27" s="414">
        <v>0</v>
      </c>
      <c r="D27" s="418">
        <f>C27*B27</f>
        <v>0</v>
      </c>
      <c r="E27" s="412"/>
    </row>
    <row r="28" spans="1:7" s="407" customFormat="1" ht="13.8" x14ac:dyDescent="0.25">
      <c r="A28" s="437" t="s">
        <v>144</v>
      </c>
      <c r="B28" s="413"/>
      <c r="C28" s="414"/>
      <c r="D28" s="418"/>
      <c r="E28" s="417"/>
    </row>
    <row r="29" spans="1:7" ht="39.6" x14ac:dyDescent="0.25">
      <c r="A29" s="436" t="s">
        <v>352</v>
      </c>
      <c r="B29" s="413">
        <v>185</v>
      </c>
      <c r="C29" s="414">
        <v>0</v>
      </c>
      <c r="D29" s="418">
        <f t="shared" ref="D29:D42" si="0">C29*B29</f>
        <v>0</v>
      </c>
      <c r="E29" s="417" t="s">
        <v>353</v>
      </c>
    </row>
    <row r="30" spans="1:7" x14ac:dyDescent="0.25">
      <c r="A30" s="728" t="s">
        <v>354</v>
      </c>
      <c r="B30" s="729">
        <v>40</v>
      </c>
      <c r="C30" s="414">
        <v>0</v>
      </c>
      <c r="D30" s="413">
        <f t="shared" si="0"/>
        <v>0</v>
      </c>
      <c r="E30" s="412" t="s">
        <v>293</v>
      </c>
      <c r="G30" s="395">
        <f>1200*2</f>
        <v>2400</v>
      </c>
    </row>
    <row r="31" spans="1:7" x14ac:dyDescent="0.25">
      <c r="A31" s="728" t="s">
        <v>355</v>
      </c>
      <c r="B31" s="729">
        <v>660</v>
      </c>
      <c r="C31" s="414">
        <v>10</v>
      </c>
      <c r="D31" s="413">
        <f t="shared" si="0"/>
        <v>6600</v>
      </c>
      <c r="E31" s="730" t="s">
        <v>356</v>
      </c>
      <c r="F31" s="732" t="s">
        <v>406</v>
      </c>
      <c r="G31" s="734">
        <f>750*6</f>
        <v>4500</v>
      </c>
    </row>
    <row r="32" spans="1:7" s="407" customFormat="1" x14ac:dyDescent="0.25">
      <c r="A32" s="728" t="s">
        <v>357</v>
      </c>
      <c r="B32" s="729">
        <v>3300</v>
      </c>
      <c r="C32" s="414">
        <v>1</v>
      </c>
      <c r="D32" s="418">
        <f t="shared" si="0"/>
        <v>3300</v>
      </c>
      <c r="E32" s="730" t="s">
        <v>358</v>
      </c>
      <c r="F32" s="732" t="s">
        <v>357</v>
      </c>
      <c r="G32" s="734">
        <f>B32</f>
        <v>3300</v>
      </c>
    </row>
    <row r="33" spans="1:7" x14ac:dyDescent="0.25">
      <c r="A33" s="434" t="s">
        <v>359</v>
      </c>
      <c r="B33" s="433">
        <v>950</v>
      </c>
      <c r="C33" s="432">
        <v>0</v>
      </c>
      <c r="D33" s="431">
        <f t="shared" si="0"/>
        <v>0</v>
      </c>
      <c r="E33" s="731" t="s">
        <v>360</v>
      </c>
      <c r="F33" s="733" t="s">
        <v>361</v>
      </c>
      <c r="G33" s="734">
        <f>B34*120+1750</f>
        <v>10750</v>
      </c>
    </row>
    <row r="34" spans="1:7" x14ac:dyDescent="0.25">
      <c r="A34" s="429" t="s">
        <v>361</v>
      </c>
      <c r="B34" s="428">
        <v>75</v>
      </c>
      <c r="C34" s="423">
        <v>120</v>
      </c>
      <c r="D34" s="430">
        <f t="shared" si="0"/>
        <v>9000</v>
      </c>
      <c r="E34" s="421" t="s">
        <v>362</v>
      </c>
      <c r="F34" s="395" t="s">
        <v>99</v>
      </c>
      <c r="G34" s="735">
        <f>SUM(G30:G33)</f>
        <v>20950</v>
      </c>
    </row>
    <row r="35" spans="1:7" x14ac:dyDescent="0.25">
      <c r="A35" s="429"/>
      <c r="B35" s="428">
        <v>99</v>
      </c>
      <c r="C35" s="423">
        <v>0</v>
      </c>
      <c r="D35" s="430">
        <f t="shared" si="0"/>
        <v>0</v>
      </c>
      <c r="E35" s="421" t="s">
        <v>363</v>
      </c>
      <c r="F35" s="395" t="s">
        <v>405</v>
      </c>
      <c r="G35" s="395">
        <f>G34/183</f>
        <v>114.48087431693989</v>
      </c>
    </row>
    <row r="36" spans="1:7" s="407" customFormat="1" x14ac:dyDescent="0.25">
      <c r="A36" s="429" t="s">
        <v>364</v>
      </c>
      <c r="B36" s="428">
        <v>2750</v>
      </c>
      <c r="C36" s="427">
        <v>0</v>
      </c>
      <c r="D36" s="426">
        <f t="shared" si="0"/>
        <v>0</v>
      </c>
      <c r="E36" s="421" t="s">
        <v>365</v>
      </c>
    </row>
    <row r="37" spans="1:7" x14ac:dyDescent="0.25">
      <c r="A37" s="425" t="s">
        <v>366</v>
      </c>
      <c r="B37" s="424">
        <v>1500</v>
      </c>
      <c r="C37" s="423">
        <v>0</v>
      </c>
      <c r="D37" s="422">
        <f t="shared" si="0"/>
        <v>0</v>
      </c>
      <c r="E37" s="421" t="s">
        <v>367</v>
      </c>
    </row>
    <row r="38" spans="1:7" x14ac:dyDescent="0.25">
      <c r="A38" s="420" t="s">
        <v>368</v>
      </c>
      <c r="B38" s="419"/>
      <c r="C38" s="414">
        <v>0</v>
      </c>
      <c r="D38" s="418">
        <f t="shared" si="0"/>
        <v>0</v>
      </c>
      <c r="E38" s="412"/>
    </row>
    <row r="39" spans="1:7" x14ac:dyDescent="0.25">
      <c r="A39" s="416" t="s">
        <v>369</v>
      </c>
      <c r="B39" s="415">
        <v>950</v>
      </c>
      <c r="C39" s="414">
        <v>0</v>
      </c>
      <c r="D39" s="413">
        <f t="shared" si="0"/>
        <v>0</v>
      </c>
      <c r="E39" s="736" t="s">
        <v>370</v>
      </c>
      <c r="F39" s="738" t="s">
        <v>372</v>
      </c>
      <c r="G39" s="734"/>
    </row>
    <row r="40" spans="1:7" x14ac:dyDescent="0.25">
      <c r="A40" s="416" t="s">
        <v>371</v>
      </c>
      <c r="B40" s="415">
        <v>4000</v>
      </c>
      <c r="C40" s="414">
        <v>0</v>
      </c>
      <c r="D40" s="413">
        <f t="shared" si="0"/>
        <v>0</v>
      </c>
      <c r="E40" s="730"/>
      <c r="F40" s="738" t="s">
        <v>299</v>
      </c>
      <c r="G40" s="734">
        <v>16000</v>
      </c>
    </row>
    <row r="41" spans="1:7" x14ac:dyDescent="0.25">
      <c r="A41" s="416" t="s">
        <v>372</v>
      </c>
      <c r="B41" s="415">
        <v>2250</v>
      </c>
      <c r="C41" s="414">
        <v>0</v>
      </c>
      <c r="D41" s="413">
        <f t="shared" si="0"/>
        <v>0</v>
      </c>
      <c r="E41" s="730"/>
      <c r="F41" s="739" t="s">
        <v>99</v>
      </c>
      <c r="G41" s="734">
        <f>SUM(G38:G40)</f>
        <v>16000</v>
      </c>
    </row>
    <row r="42" spans="1:7" s="407" customFormat="1" ht="13.8" thickBot="1" x14ac:dyDescent="0.3">
      <c r="A42" s="411" t="s">
        <v>299</v>
      </c>
      <c r="B42" s="410">
        <v>16500</v>
      </c>
      <c r="C42" s="409">
        <v>0</v>
      </c>
      <c r="D42" s="408">
        <f t="shared" si="0"/>
        <v>0</v>
      </c>
      <c r="E42" s="737"/>
      <c r="F42" s="739" t="s">
        <v>405</v>
      </c>
      <c r="G42" s="734">
        <f>G41/183</f>
        <v>87.431693989071036</v>
      </c>
    </row>
    <row r="43" spans="1:7" ht="14.4" thickTop="1" thickBot="1" x14ac:dyDescent="0.3">
      <c r="A43" s="405" t="s">
        <v>99</v>
      </c>
      <c r="B43" s="403">
        <f>D43/200</f>
        <v>94.5</v>
      </c>
      <c r="C43" s="404"/>
      <c r="D43" s="403">
        <f>SUM(D6:D42)</f>
        <v>18900</v>
      </c>
      <c r="E43" s="406"/>
    </row>
    <row r="44" spans="1:7" ht="14.4" thickTop="1" thickBot="1" x14ac:dyDescent="0.3">
      <c r="A44" s="405" t="s">
        <v>81</v>
      </c>
      <c r="B44" s="403"/>
      <c r="C44" s="404"/>
      <c r="D44" s="403">
        <f>SUM(D43*16%)</f>
        <v>3024</v>
      </c>
      <c r="E44" s="402"/>
      <c r="G44" s="395">
        <f>G35+G42</f>
        <v>201.91256830601094</v>
      </c>
    </row>
    <row r="45" spans="1:7" ht="14.4" thickTop="1" thickBot="1" x14ac:dyDescent="0.3">
      <c r="A45" s="401" t="s">
        <v>177</v>
      </c>
      <c r="B45" s="399"/>
      <c r="C45" s="400"/>
      <c r="D45" s="399">
        <f>SUM(D44+D43)</f>
        <v>21924</v>
      </c>
      <c r="E45" s="398"/>
    </row>
    <row r="46" spans="1:7" ht="13.8" thickTop="1" x14ac:dyDescent="0.25"/>
    <row r="47" spans="1:7" x14ac:dyDescent="0.25">
      <c r="A47" s="395" t="s">
        <v>300</v>
      </c>
    </row>
    <row r="48" spans="1:7" x14ac:dyDescent="0.25">
      <c r="A48" s="397" t="s">
        <v>373</v>
      </c>
    </row>
  </sheetData>
  <mergeCells count="1">
    <mergeCell ref="A1:E4"/>
  </mergeCells>
  <pageMargins left="0.75" right="0.75" top="1" bottom="1" header="0.5" footer="0.5"/>
  <pageSetup paperSize="9" scale="6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53"/>
  <sheetViews>
    <sheetView rightToLeft="1" topLeftCell="A22" zoomScaleNormal="118" workbookViewId="0">
      <selection activeCell="C42" sqref="C42"/>
    </sheetView>
  </sheetViews>
  <sheetFormatPr defaultColWidth="5.8984375" defaultRowHeight="13.2" x14ac:dyDescent="0.25"/>
  <cols>
    <col min="1" max="1" width="32.59765625" style="462" customWidth="1"/>
    <col min="2" max="2" width="11.69921875" style="461" customWidth="1"/>
    <col min="3" max="3" width="12" style="460" customWidth="1"/>
    <col min="4" max="4" width="13.3984375" style="460" customWidth="1"/>
    <col min="5" max="5" width="41.59765625" style="459" customWidth="1"/>
    <col min="6" max="6" width="13" style="457" bestFit="1" customWidth="1"/>
    <col min="7" max="7" width="9.8984375" style="457" customWidth="1"/>
    <col min="8" max="8" width="10.09765625" style="458" bestFit="1" customWidth="1"/>
    <col min="9" max="9" width="15.09765625" style="457" bestFit="1" customWidth="1"/>
    <col min="10" max="10" width="47.5" style="456" customWidth="1"/>
    <col min="11" max="16384" width="5.8984375" style="455"/>
  </cols>
  <sheetData>
    <row r="1" spans="1:255" s="465" customFormat="1" ht="16.8" x14ac:dyDescent="0.3">
      <c r="A1" s="632" t="s">
        <v>181</v>
      </c>
      <c r="B1" s="461"/>
      <c r="C1" s="460"/>
      <c r="D1" s="609"/>
      <c r="E1" s="635">
        <v>40616</v>
      </c>
      <c r="F1" s="634"/>
      <c r="G1" s="457"/>
      <c r="I1" s="457"/>
      <c r="J1" s="456"/>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c r="BG1" s="482"/>
      <c r="BH1" s="482"/>
      <c r="BI1" s="482"/>
      <c r="BJ1" s="482"/>
      <c r="BK1" s="482"/>
      <c r="BL1" s="482"/>
      <c r="BM1" s="482"/>
      <c r="BN1" s="482"/>
      <c r="BO1" s="482"/>
      <c r="BP1" s="482"/>
      <c r="BQ1" s="482"/>
      <c r="BR1" s="482"/>
      <c r="BS1" s="482"/>
      <c r="BT1" s="482"/>
      <c r="BU1" s="482"/>
      <c r="BV1" s="482"/>
      <c r="BW1" s="482"/>
      <c r="BX1" s="482"/>
      <c r="BY1" s="482"/>
      <c r="BZ1" s="482"/>
      <c r="CA1" s="482"/>
      <c r="CB1" s="482"/>
      <c r="CC1" s="482"/>
      <c r="CD1" s="482"/>
      <c r="CE1" s="482"/>
      <c r="CF1" s="482"/>
      <c r="CG1" s="482"/>
      <c r="CH1" s="482"/>
      <c r="CI1" s="482"/>
      <c r="CJ1" s="482"/>
      <c r="CK1" s="482"/>
      <c r="CL1" s="482"/>
      <c r="CM1" s="482"/>
      <c r="CN1" s="482"/>
      <c r="CO1" s="482"/>
      <c r="CP1" s="482"/>
      <c r="CQ1" s="482"/>
      <c r="CR1" s="482"/>
      <c r="CS1" s="482"/>
      <c r="CT1" s="482"/>
      <c r="CU1" s="482"/>
      <c r="CV1" s="482"/>
      <c r="CW1" s="482"/>
      <c r="CX1" s="482"/>
      <c r="CY1" s="482"/>
      <c r="CZ1" s="482"/>
      <c r="DA1" s="482"/>
      <c r="DB1" s="482"/>
      <c r="DC1" s="482"/>
      <c r="DD1" s="482"/>
      <c r="DE1" s="482"/>
      <c r="DF1" s="482"/>
      <c r="DG1" s="482"/>
      <c r="DH1" s="482"/>
      <c r="DI1" s="482"/>
      <c r="DJ1" s="482"/>
      <c r="DK1" s="482"/>
      <c r="DL1" s="482"/>
      <c r="DM1" s="482"/>
      <c r="DN1" s="482"/>
      <c r="DO1" s="482"/>
      <c r="DP1" s="482"/>
      <c r="DQ1" s="482"/>
      <c r="DR1" s="482"/>
      <c r="DS1" s="482"/>
      <c r="DT1" s="482"/>
      <c r="DU1" s="482"/>
      <c r="DV1" s="482"/>
      <c r="DW1" s="482"/>
      <c r="DX1" s="482"/>
      <c r="DY1" s="482"/>
      <c r="DZ1" s="482"/>
      <c r="EA1" s="482"/>
      <c r="EB1" s="482"/>
      <c r="EC1" s="482"/>
      <c r="ED1" s="482"/>
      <c r="EE1" s="482"/>
      <c r="EF1" s="482"/>
      <c r="EG1" s="482"/>
      <c r="EH1" s="482"/>
      <c r="EI1" s="482"/>
      <c r="EJ1" s="482"/>
      <c r="EK1" s="482"/>
      <c r="EL1" s="482"/>
      <c r="EM1" s="482"/>
      <c r="EN1" s="482"/>
      <c r="EO1" s="482"/>
      <c r="EP1" s="482"/>
      <c r="EQ1" s="482"/>
      <c r="ER1" s="482"/>
      <c r="ES1" s="482"/>
      <c r="ET1" s="482"/>
      <c r="EU1" s="482"/>
      <c r="EV1" s="482"/>
      <c r="EW1" s="482"/>
      <c r="EX1" s="482"/>
      <c r="EY1" s="482"/>
      <c r="EZ1" s="482"/>
      <c r="FA1" s="482"/>
      <c r="FB1" s="482"/>
      <c r="FC1" s="482"/>
      <c r="FD1" s="482"/>
      <c r="FE1" s="482"/>
      <c r="FF1" s="482"/>
      <c r="FG1" s="482"/>
      <c r="FH1" s="482"/>
      <c r="FI1" s="482"/>
      <c r="FJ1" s="482"/>
      <c r="FK1" s="482"/>
      <c r="FL1" s="482"/>
      <c r="FM1" s="482"/>
      <c r="FN1" s="482"/>
      <c r="FO1" s="482"/>
      <c r="FP1" s="482"/>
      <c r="FQ1" s="482"/>
      <c r="FR1" s="482"/>
      <c r="FS1" s="482"/>
      <c r="FT1" s="482"/>
      <c r="FU1" s="482"/>
      <c r="FV1" s="482"/>
      <c r="FW1" s="482"/>
      <c r="FX1" s="482"/>
      <c r="FY1" s="482"/>
      <c r="FZ1" s="482"/>
      <c r="GA1" s="482"/>
      <c r="GB1" s="482"/>
      <c r="GC1" s="482"/>
      <c r="GD1" s="482"/>
      <c r="GE1" s="482"/>
      <c r="GF1" s="482"/>
      <c r="GG1" s="482"/>
      <c r="GH1" s="482"/>
      <c r="GI1" s="482"/>
      <c r="GJ1" s="482"/>
      <c r="GK1" s="482"/>
      <c r="GL1" s="482"/>
      <c r="GM1" s="482"/>
      <c r="GN1" s="482"/>
      <c r="GO1" s="482"/>
      <c r="GP1" s="482"/>
      <c r="GQ1" s="482"/>
      <c r="GR1" s="482"/>
      <c r="GS1" s="482"/>
      <c r="GT1" s="482"/>
      <c r="GU1" s="482"/>
      <c r="GV1" s="482"/>
      <c r="GW1" s="482"/>
      <c r="GX1" s="482"/>
      <c r="GY1" s="482"/>
      <c r="GZ1" s="482"/>
      <c r="HA1" s="482"/>
      <c r="HB1" s="482"/>
      <c r="HC1" s="482"/>
      <c r="HD1" s="482"/>
      <c r="HE1" s="482"/>
      <c r="HF1" s="482"/>
      <c r="HG1" s="482"/>
      <c r="HH1" s="482"/>
      <c r="HI1" s="482"/>
      <c r="HJ1" s="482"/>
      <c r="HK1" s="482"/>
      <c r="HL1" s="482"/>
      <c r="HM1" s="482"/>
      <c r="HN1" s="482"/>
      <c r="HO1" s="482"/>
      <c r="HP1" s="482"/>
      <c r="HQ1" s="482"/>
      <c r="HR1" s="482"/>
      <c r="HS1" s="482"/>
      <c r="HT1" s="482"/>
      <c r="HU1" s="482"/>
      <c r="HV1" s="482"/>
      <c r="HW1" s="482"/>
      <c r="HX1" s="482"/>
      <c r="HY1" s="482"/>
      <c r="HZ1" s="482"/>
      <c r="IA1" s="482"/>
      <c r="IB1" s="482"/>
      <c r="IC1" s="482"/>
      <c r="ID1" s="482"/>
      <c r="IE1" s="482"/>
      <c r="IF1" s="482"/>
      <c r="IG1" s="482"/>
      <c r="IH1" s="482"/>
      <c r="II1" s="482"/>
      <c r="IJ1" s="482"/>
      <c r="IK1" s="482"/>
      <c r="IL1" s="482"/>
      <c r="IM1" s="482"/>
      <c r="IN1" s="482"/>
      <c r="IO1" s="482"/>
      <c r="IP1" s="482"/>
      <c r="IQ1" s="482"/>
      <c r="IR1" s="482"/>
      <c r="IS1" s="482"/>
      <c r="IT1" s="482"/>
      <c r="IU1" s="482"/>
    </row>
    <row r="2" spans="1:255" s="465" customFormat="1" ht="16.8" x14ac:dyDescent="0.3">
      <c r="A2" s="632" t="s">
        <v>182</v>
      </c>
      <c r="B2" s="461"/>
      <c r="C2" s="460"/>
      <c r="D2" s="460"/>
      <c r="E2" s="459"/>
      <c r="F2" s="634"/>
      <c r="G2" s="457"/>
      <c r="H2" s="458"/>
      <c r="I2" s="457"/>
      <c r="J2" s="456"/>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c r="BD2" s="482"/>
      <c r="BE2" s="482"/>
      <c r="BF2" s="482"/>
      <c r="BG2" s="482"/>
      <c r="BH2" s="482"/>
      <c r="BI2" s="482"/>
      <c r="BJ2" s="482"/>
      <c r="BK2" s="482"/>
      <c r="BL2" s="482"/>
      <c r="BM2" s="482"/>
      <c r="BN2" s="482"/>
      <c r="BO2" s="482"/>
      <c r="BP2" s="482"/>
      <c r="BQ2" s="482"/>
      <c r="BR2" s="482"/>
      <c r="BS2" s="482"/>
      <c r="BT2" s="482"/>
      <c r="BU2" s="482"/>
      <c r="BV2" s="482"/>
      <c r="BW2" s="482"/>
      <c r="BX2" s="482"/>
      <c r="BY2" s="482"/>
      <c r="BZ2" s="482"/>
      <c r="CA2" s="482"/>
      <c r="CB2" s="482"/>
      <c r="CC2" s="482"/>
      <c r="CD2" s="482"/>
      <c r="CE2" s="482"/>
      <c r="CF2" s="482"/>
      <c r="CG2" s="482"/>
      <c r="CH2" s="482"/>
      <c r="CI2" s="482"/>
      <c r="CJ2" s="482"/>
      <c r="CK2" s="482"/>
      <c r="CL2" s="482"/>
      <c r="CM2" s="482"/>
      <c r="CN2" s="482"/>
      <c r="CO2" s="482"/>
      <c r="CP2" s="482"/>
      <c r="CQ2" s="482"/>
      <c r="CR2" s="482"/>
      <c r="CS2" s="482"/>
      <c r="CT2" s="482"/>
      <c r="CU2" s="482"/>
      <c r="CV2" s="482"/>
      <c r="CW2" s="482"/>
      <c r="CX2" s="482"/>
      <c r="CY2" s="482"/>
      <c r="CZ2" s="482"/>
      <c r="DA2" s="482"/>
      <c r="DB2" s="482"/>
      <c r="DC2" s="482"/>
      <c r="DD2" s="482"/>
      <c r="DE2" s="482"/>
      <c r="DF2" s="482"/>
      <c r="DG2" s="482"/>
      <c r="DH2" s="482"/>
      <c r="DI2" s="482"/>
      <c r="DJ2" s="482"/>
      <c r="DK2" s="482"/>
      <c r="DL2" s="482"/>
      <c r="DM2" s="482"/>
      <c r="DN2" s="482"/>
      <c r="DO2" s="482"/>
      <c r="DP2" s="482"/>
      <c r="DQ2" s="482"/>
      <c r="DR2" s="482"/>
      <c r="DS2" s="482"/>
      <c r="DT2" s="482"/>
      <c r="DU2" s="482"/>
      <c r="DV2" s="482"/>
      <c r="DW2" s="482"/>
      <c r="DX2" s="482"/>
      <c r="DY2" s="482"/>
      <c r="DZ2" s="482"/>
      <c r="EA2" s="482"/>
      <c r="EB2" s="482"/>
      <c r="EC2" s="482"/>
      <c r="ED2" s="482"/>
      <c r="EE2" s="482"/>
      <c r="EF2" s="482"/>
      <c r="EG2" s="482"/>
      <c r="EH2" s="482"/>
      <c r="EI2" s="482"/>
      <c r="EJ2" s="482"/>
      <c r="EK2" s="482"/>
      <c r="EL2" s="482"/>
      <c r="EM2" s="482"/>
      <c r="EN2" s="482"/>
      <c r="EO2" s="482"/>
      <c r="EP2" s="482"/>
      <c r="EQ2" s="482"/>
      <c r="ER2" s="482"/>
      <c r="ES2" s="482"/>
      <c r="ET2" s="482"/>
      <c r="EU2" s="482"/>
      <c r="EV2" s="482"/>
      <c r="EW2" s="482"/>
      <c r="EX2" s="482"/>
      <c r="EY2" s="482"/>
      <c r="EZ2" s="482"/>
      <c r="FA2" s="482"/>
      <c r="FB2" s="482"/>
      <c r="FC2" s="482"/>
      <c r="FD2" s="482"/>
      <c r="FE2" s="482"/>
      <c r="FF2" s="482"/>
      <c r="FG2" s="482"/>
      <c r="FH2" s="482"/>
      <c r="FI2" s="482"/>
      <c r="FJ2" s="482"/>
      <c r="FK2" s="482"/>
      <c r="FL2" s="482"/>
      <c r="FM2" s="482"/>
      <c r="FN2" s="482"/>
      <c r="FO2" s="482"/>
      <c r="FP2" s="482"/>
      <c r="FQ2" s="482"/>
      <c r="FR2" s="482"/>
      <c r="FS2" s="482"/>
      <c r="FT2" s="482"/>
      <c r="FU2" s="482"/>
      <c r="FV2" s="482"/>
      <c r="FW2" s="482"/>
      <c r="FX2" s="482"/>
      <c r="FY2" s="482"/>
      <c r="FZ2" s="482"/>
      <c r="GA2" s="482"/>
      <c r="GB2" s="482"/>
      <c r="GC2" s="482"/>
      <c r="GD2" s="482"/>
      <c r="GE2" s="482"/>
      <c r="GF2" s="482"/>
      <c r="GG2" s="482"/>
      <c r="GH2" s="482"/>
      <c r="GI2" s="482"/>
      <c r="GJ2" s="482"/>
      <c r="GK2" s="482"/>
      <c r="GL2" s="482"/>
      <c r="GM2" s="482"/>
      <c r="GN2" s="482"/>
      <c r="GO2" s="482"/>
      <c r="GP2" s="482"/>
      <c r="GQ2" s="482"/>
      <c r="GR2" s="482"/>
      <c r="GS2" s="482"/>
      <c r="GT2" s="482"/>
      <c r="GU2" s="482"/>
      <c r="GV2" s="482"/>
      <c r="GW2" s="482"/>
      <c r="GX2" s="482"/>
      <c r="GY2" s="482"/>
      <c r="GZ2" s="482"/>
      <c r="HA2" s="482"/>
      <c r="HB2" s="482"/>
      <c r="HC2" s="482"/>
      <c r="HD2" s="482"/>
      <c r="HE2" s="482"/>
      <c r="HF2" s="482"/>
      <c r="HG2" s="482"/>
      <c r="HH2" s="482"/>
      <c r="HI2" s="482"/>
      <c r="HJ2" s="482"/>
      <c r="HK2" s="482"/>
      <c r="HL2" s="482"/>
      <c r="HM2" s="482"/>
      <c r="HN2" s="482"/>
      <c r="HO2" s="482"/>
      <c r="HP2" s="482"/>
      <c r="HQ2" s="482"/>
      <c r="HR2" s="482"/>
      <c r="HS2" s="482"/>
      <c r="HT2" s="482"/>
      <c r="HU2" s="482"/>
      <c r="HV2" s="482"/>
      <c r="HW2" s="482"/>
      <c r="HX2" s="482"/>
      <c r="HY2" s="482"/>
      <c r="HZ2" s="482"/>
      <c r="IA2" s="482"/>
      <c r="IB2" s="482"/>
      <c r="IC2" s="482"/>
      <c r="ID2" s="482"/>
      <c r="IE2" s="482"/>
      <c r="IF2" s="482"/>
      <c r="IG2" s="482"/>
      <c r="IH2" s="482"/>
      <c r="II2" s="482"/>
      <c r="IJ2" s="482"/>
      <c r="IK2" s="482"/>
      <c r="IL2" s="482"/>
      <c r="IM2" s="482"/>
      <c r="IN2" s="482"/>
      <c r="IO2" s="482"/>
      <c r="IP2" s="482"/>
      <c r="IQ2" s="482"/>
      <c r="IR2" s="482"/>
      <c r="IS2" s="482"/>
      <c r="IT2" s="482"/>
      <c r="IU2" s="482"/>
    </row>
    <row r="3" spans="1:255" s="465" customFormat="1" ht="16.8" x14ac:dyDescent="0.3">
      <c r="A3" s="632" t="s">
        <v>183</v>
      </c>
      <c r="B3" s="461"/>
      <c r="C3" s="460"/>
      <c r="D3" s="460"/>
      <c r="E3" s="459"/>
      <c r="F3" s="634"/>
      <c r="G3" s="457"/>
      <c r="H3" s="458"/>
      <c r="I3" s="457"/>
      <c r="J3" s="456"/>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c r="CJ3" s="482"/>
      <c r="CK3" s="482"/>
      <c r="CL3" s="482"/>
      <c r="CM3" s="482"/>
      <c r="CN3" s="482"/>
      <c r="CO3" s="482"/>
      <c r="CP3" s="482"/>
      <c r="CQ3" s="482"/>
      <c r="CR3" s="482"/>
      <c r="CS3" s="482"/>
      <c r="CT3" s="482"/>
      <c r="CU3" s="482"/>
      <c r="CV3" s="482"/>
      <c r="CW3" s="482"/>
      <c r="CX3" s="482"/>
      <c r="CY3" s="482"/>
      <c r="CZ3" s="482"/>
      <c r="DA3" s="482"/>
      <c r="DB3" s="482"/>
      <c r="DC3" s="482"/>
      <c r="DD3" s="482"/>
      <c r="DE3" s="482"/>
      <c r="DF3" s="482"/>
      <c r="DG3" s="482"/>
      <c r="DH3" s="482"/>
      <c r="DI3" s="482"/>
      <c r="DJ3" s="482"/>
      <c r="DK3" s="482"/>
      <c r="DL3" s="482"/>
      <c r="DM3" s="482"/>
      <c r="DN3" s="482"/>
      <c r="DO3" s="482"/>
      <c r="DP3" s="482"/>
      <c r="DQ3" s="482"/>
      <c r="DR3" s="482"/>
      <c r="DS3" s="482"/>
      <c r="DT3" s="482"/>
      <c r="DU3" s="482"/>
      <c r="DV3" s="482"/>
      <c r="DW3" s="482"/>
      <c r="DX3" s="482"/>
      <c r="DY3" s="482"/>
      <c r="DZ3" s="482"/>
      <c r="EA3" s="482"/>
      <c r="EB3" s="482"/>
      <c r="EC3" s="482"/>
      <c r="ED3" s="482"/>
      <c r="EE3" s="482"/>
      <c r="EF3" s="482"/>
      <c r="EG3" s="482"/>
      <c r="EH3" s="482"/>
      <c r="EI3" s="482"/>
      <c r="EJ3" s="482"/>
      <c r="EK3" s="482"/>
      <c r="EL3" s="482"/>
      <c r="EM3" s="482"/>
      <c r="EN3" s="482"/>
      <c r="EO3" s="482"/>
      <c r="EP3" s="482"/>
      <c r="EQ3" s="482"/>
      <c r="ER3" s="482"/>
      <c r="ES3" s="482"/>
      <c r="ET3" s="482"/>
      <c r="EU3" s="482"/>
      <c r="EV3" s="482"/>
      <c r="EW3" s="482"/>
      <c r="EX3" s="482"/>
      <c r="EY3" s="482"/>
      <c r="EZ3" s="482"/>
      <c r="FA3" s="482"/>
      <c r="FB3" s="482"/>
      <c r="FC3" s="482"/>
      <c r="FD3" s="482"/>
      <c r="FE3" s="482"/>
      <c r="FF3" s="482"/>
      <c r="FG3" s="482"/>
      <c r="FH3" s="482"/>
      <c r="FI3" s="482"/>
      <c r="FJ3" s="482"/>
      <c r="FK3" s="482"/>
      <c r="FL3" s="482"/>
      <c r="FM3" s="482"/>
      <c r="FN3" s="482"/>
      <c r="FO3" s="482"/>
      <c r="FP3" s="482"/>
      <c r="FQ3" s="482"/>
      <c r="FR3" s="482"/>
      <c r="FS3" s="482"/>
      <c r="FT3" s="482"/>
      <c r="FU3" s="482"/>
      <c r="FV3" s="482"/>
      <c r="FW3" s="482"/>
      <c r="FX3" s="482"/>
      <c r="FY3" s="482"/>
      <c r="FZ3" s="482"/>
      <c r="GA3" s="482"/>
      <c r="GB3" s="482"/>
      <c r="GC3" s="482"/>
      <c r="GD3" s="482"/>
      <c r="GE3" s="482"/>
      <c r="GF3" s="482"/>
      <c r="GG3" s="482"/>
      <c r="GH3" s="482"/>
      <c r="GI3" s="482"/>
      <c r="GJ3" s="482"/>
      <c r="GK3" s="482"/>
      <c r="GL3" s="482"/>
      <c r="GM3" s="482"/>
      <c r="GN3" s="482"/>
      <c r="GO3" s="482"/>
      <c r="GP3" s="482"/>
      <c r="GQ3" s="482"/>
      <c r="GR3" s="482"/>
      <c r="GS3" s="482"/>
      <c r="GT3" s="482"/>
      <c r="GU3" s="482"/>
      <c r="GV3" s="482"/>
      <c r="GW3" s="482"/>
      <c r="GX3" s="482"/>
      <c r="GY3" s="482"/>
      <c r="GZ3" s="482"/>
      <c r="HA3" s="482"/>
      <c r="HB3" s="482"/>
      <c r="HC3" s="482"/>
      <c r="HD3" s="482"/>
      <c r="HE3" s="482"/>
      <c r="HF3" s="482"/>
      <c r="HG3" s="482"/>
      <c r="HH3" s="482"/>
      <c r="HI3" s="482"/>
      <c r="HJ3" s="482"/>
      <c r="HK3" s="482"/>
      <c r="HL3" s="482"/>
      <c r="HM3" s="482"/>
      <c r="HN3" s="482"/>
      <c r="HO3" s="482"/>
      <c r="HP3" s="482"/>
      <c r="HQ3" s="482"/>
      <c r="HR3" s="482"/>
      <c r="HS3" s="482"/>
      <c r="HT3" s="482"/>
      <c r="HU3" s="482"/>
      <c r="HV3" s="482"/>
      <c r="HW3" s="482"/>
      <c r="HX3" s="482"/>
      <c r="HY3" s="482"/>
      <c r="HZ3" s="482"/>
      <c r="IA3" s="482"/>
      <c r="IB3" s="482"/>
      <c r="IC3" s="482"/>
      <c r="ID3" s="482"/>
      <c r="IE3" s="482"/>
      <c r="IF3" s="482"/>
      <c r="IG3" s="482"/>
      <c r="IH3" s="482"/>
      <c r="II3" s="482"/>
      <c r="IJ3" s="482"/>
      <c r="IK3" s="482"/>
      <c r="IL3" s="482"/>
      <c r="IM3" s="482"/>
      <c r="IN3" s="482"/>
      <c r="IO3" s="482"/>
      <c r="IP3" s="482"/>
      <c r="IQ3" s="482"/>
      <c r="IR3" s="482"/>
      <c r="IS3" s="482"/>
      <c r="IT3" s="482"/>
      <c r="IU3" s="482"/>
    </row>
    <row r="4" spans="1:255" s="624" customFormat="1" ht="17.399999999999999" x14ac:dyDescent="0.3">
      <c r="A4" s="633" t="s">
        <v>184</v>
      </c>
      <c r="B4" s="631"/>
      <c r="C4" s="630"/>
      <c r="D4" s="629"/>
      <c r="E4" s="628"/>
      <c r="F4" s="620"/>
      <c r="G4" s="620"/>
      <c r="H4" s="627"/>
      <c r="I4" s="620"/>
      <c r="J4" s="626"/>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625"/>
      <c r="AT4" s="625"/>
      <c r="AU4" s="625"/>
      <c r="AV4" s="625"/>
      <c r="AW4" s="625"/>
      <c r="AX4" s="625"/>
      <c r="AY4" s="625"/>
      <c r="AZ4" s="625"/>
      <c r="BA4" s="625"/>
      <c r="BB4" s="625"/>
      <c r="BC4" s="625"/>
      <c r="BD4" s="625"/>
      <c r="BE4" s="625"/>
      <c r="BF4" s="625"/>
      <c r="BG4" s="625"/>
      <c r="BH4" s="625"/>
      <c r="BI4" s="625"/>
      <c r="BJ4" s="625"/>
      <c r="BK4" s="625"/>
      <c r="BL4" s="625"/>
      <c r="BM4" s="625"/>
      <c r="BN4" s="625"/>
      <c r="BO4" s="625"/>
      <c r="BP4" s="625"/>
      <c r="BQ4" s="625"/>
      <c r="BR4" s="625"/>
      <c r="BS4" s="625"/>
      <c r="BT4" s="625"/>
      <c r="BU4" s="625"/>
      <c r="BV4" s="625"/>
      <c r="BW4" s="625"/>
      <c r="BX4" s="625"/>
      <c r="BY4" s="625"/>
      <c r="BZ4" s="625"/>
      <c r="CA4" s="625"/>
      <c r="CB4" s="625"/>
      <c r="CC4" s="625"/>
      <c r="CD4" s="625"/>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5"/>
      <c r="ED4" s="625"/>
      <c r="EE4" s="625"/>
      <c r="EF4" s="625"/>
      <c r="EG4" s="625"/>
      <c r="EH4" s="625"/>
      <c r="EI4" s="625"/>
      <c r="EJ4" s="625"/>
      <c r="EK4" s="625"/>
      <c r="EL4" s="625"/>
      <c r="EM4" s="625"/>
      <c r="EN4" s="625"/>
      <c r="EO4" s="625"/>
      <c r="EP4" s="625"/>
      <c r="EQ4" s="625"/>
      <c r="ER4" s="625"/>
      <c r="ES4" s="625"/>
      <c r="ET4" s="625"/>
      <c r="EU4" s="625"/>
      <c r="EV4" s="625"/>
      <c r="EW4" s="625"/>
      <c r="EX4" s="625"/>
      <c r="EY4" s="625"/>
      <c r="EZ4" s="625"/>
      <c r="FA4" s="625"/>
      <c r="FB4" s="625"/>
      <c r="FC4" s="625"/>
      <c r="FD4" s="625"/>
      <c r="FE4" s="625"/>
      <c r="FF4" s="625"/>
      <c r="FG4" s="625"/>
      <c r="FH4" s="625"/>
      <c r="FI4" s="625"/>
      <c r="FJ4" s="625"/>
      <c r="FK4" s="625"/>
      <c r="FL4" s="625"/>
      <c r="FM4" s="625"/>
      <c r="FN4" s="625"/>
      <c r="FO4" s="625"/>
      <c r="FP4" s="625"/>
      <c r="FQ4" s="625"/>
      <c r="FR4" s="625"/>
      <c r="FS4" s="625"/>
      <c r="FT4" s="625"/>
      <c r="FU4" s="625"/>
      <c r="FV4" s="625"/>
      <c r="FW4" s="625"/>
      <c r="FX4" s="625"/>
      <c r="FY4" s="625"/>
      <c r="FZ4" s="625"/>
      <c r="GA4" s="625"/>
      <c r="GB4" s="625"/>
      <c r="GC4" s="625"/>
      <c r="GD4" s="625"/>
      <c r="GE4" s="625"/>
      <c r="GF4" s="625"/>
      <c r="GG4" s="625"/>
      <c r="GH4" s="625"/>
      <c r="GI4" s="625"/>
      <c r="GJ4" s="625"/>
      <c r="GK4" s="625"/>
      <c r="GL4" s="625"/>
      <c r="GM4" s="625"/>
      <c r="GN4" s="625"/>
      <c r="GO4" s="625"/>
      <c r="GP4" s="625"/>
      <c r="GQ4" s="625"/>
      <c r="GR4" s="625"/>
      <c r="GS4" s="625"/>
      <c r="GT4" s="625"/>
      <c r="GU4" s="625"/>
      <c r="GV4" s="625"/>
      <c r="GW4" s="625"/>
      <c r="GX4" s="625"/>
      <c r="GY4" s="625"/>
      <c r="GZ4" s="625"/>
      <c r="HA4" s="625"/>
      <c r="HB4" s="625"/>
      <c r="HC4" s="625"/>
      <c r="HD4" s="625"/>
      <c r="HE4" s="625"/>
      <c r="HF4" s="625"/>
      <c r="HG4" s="625"/>
      <c r="HH4" s="625"/>
      <c r="HI4" s="625"/>
      <c r="HJ4" s="625"/>
      <c r="HK4" s="625"/>
      <c r="HL4" s="625"/>
      <c r="HM4" s="625"/>
      <c r="HN4" s="625"/>
      <c r="HO4" s="625"/>
      <c r="HP4" s="625"/>
      <c r="HQ4" s="625"/>
      <c r="HR4" s="625"/>
      <c r="HS4" s="625"/>
      <c r="HT4" s="625"/>
      <c r="HU4" s="625"/>
      <c r="HV4" s="625"/>
      <c r="HW4" s="625"/>
      <c r="HX4" s="625"/>
      <c r="HY4" s="625"/>
      <c r="HZ4" s="625"/>
      <c r="IA4" s="625"/>
      <c r="IB4" s="625"/>
      <c r="IC4" s="625"/>
      <c r="ID4" s="625"/>
      <c r="IE4" s="625"/>
      <c r="IF4" s="625"/>
      <c r="IG4" s="625"/>
      <c r="IH4" s="625"/>
      <c r="II4" s="625"/>
      <c r="IJ4" s="625"/>
      <c r="IK4" s="625"/>
      <c r="IL4" s="625"/>
      <c r="IM4" s="625"/>
      <c r="IN4" s="625"/>
      <c r="IO4" s="625"/>
      <c r="IP4" s="625"/>
      <c r="IQ4" s="625"/>
      <c r="IR4" s="625"/>
      <c r="IS4" s="625"/>
      <c r="IT4" s="625"/>
      <c r="IU4" s="625"/>
    </row>
    <row r="5" spans="1:255" s="624" customFormat="1" ht="17.399999999999999" x14ac:dyDescent="0.3">
      <c r="A5" s="632"/>
      <c r="B5" s="631"/>
      <c r="C5" s="630"/>
      <c r="D5" s="629"/>
      <c r="E5" s="628"/>
      <c r="F5" s="620"/>
      <c r="G5" s="620"/>
      <c r="H5" s="627"/>
      <c r="I5" s="620"/>
      <c r="J5" s="626"/>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c r="AQ5" s="625"/>
      <c r="AR5" s="625"/>
      <c r="AS5" s="625"/>
      <c r="AT5" s="625"/>
      <c r="AU5" s="625"/>
      <c r="AV5" s="625"/>
      <c r="AW5" s="625"/>
      <c r="AX5" s="625"/>
      <c r="AY5" s="625"/>
      <c r="AZ5" s="625"/>
      <c r="BA5" s="625"/>
      <c r="BB5" s="625"/>
      <c r="BC5" s="625"/>
      <c r="BD5" s="625"/>
      <c r="BE5" s="625"/>
      <c r="BF5" s="625"/>
      <c r="BG5" s="625"/>
      <c r="BH5" s="625"/>
      <c r="BI5" s="625"/>
      <c r="BJ5" s="625"/>
      <c r="BK5" s="625"/>
      <c r="BL5" s="625"/>
      <c r="BM5" s="625"/>
      <c r="BN5" s="625"/>
      <c r="BO5" s="625"/>
      <c r="BP5" s="625"/>
      <c r="BQ5" s="625"/>
      <c r="BR5" s="625"/>
      <c r="BS5" s="625"/>
      <c r="BT5" s="625"/>
      <c r="BU5" s="625"/>
      <c r="BV5" s="625"/>
      <c r="BW5" s="625"/>
      <c r="BX5" s="625"/>
      <c r="BY5" s="625"/>
      <c r="BZ5" s="625"/>
      <c r="CA5" s="625"/>
      <c r="CB5" s="625"/>
      <c r="CC5" s="625"/>
      <c r="CD5" s="625"/>
      <c r="CE5" s="625"/>
      <c r="CF5" s="625"/>
      <c r="CG5" s="625"/>
      <c r="CH5" s="625"/>
      <c r="CI5" s="625"/>
      <c r="CJ5" s="625"/>
      <c r="CK5" s="625"/>
      <c r="CL5" s="625"/>
      <c r="CM5" s="625"/>
      <c r="CN5" s="625"/>
      <c r="CO5" s="625"/>
      <c r="CP5" s="625"/>
      <c r="CQ5" s="625"/>
      <c r="CR5" s="625"/>
      <c r="CS5" s="625"/>
      <c r="CT5" s="625"/>
      <c r="CU5" s="625"/>
      <c r="CV5" s="625"/>
      <c r="CW5" s="625"/>
      <c r="CX5" s="625"/>
      <c r="CY5" s="625"/>
      <c r="CZ5" s="625"/>
      <c r="DA5" s="625"/>
      <c r="DB5" s="625"/>
      <c r="DC5" s="625"/>
      <c r="DD5" s="625"/>
      <c r="DE5" s="625"/>
      <c r="DF5" s="625"/>
      <c r="DG5" s="625"/>
      <c r="DH5" s="625"/>
      <c r="DI5" s="625"/>
      <c r="DJ5" s="625"/>
      <c r="DK5" s="625"/>
      <c r="DL5" s="625"/>
      <c r="DM5" s="625"/>
      <c r="DN5" s="625"/>
      <c r="DO5" s="625"/>
      <c r="DP5" s="625"/>
      <c r="DQ5" s="625"/>
      <c r="DR5" s="625"/>
      <c r="DS5" s="625"/>
      <c r="DT5" s="625"/>
      <c r="DU5" s="625"/>
      <c r="DV5" s="625"/>
      <c r="DW5" s="625"/>
      <c r="DX5" s="625"/>
      <c r="DY5" s="625"/>
      <c r="DZ5" s="625"/>
      <c r="EA5" s="625"/>
      <c r="EB5" s="625"/>
      <c r="EC5" s="625"/>
      <c r="ED5" s="625"/>
      <c r="EE5" s="625"/>
      <c r="EF5" s="625"/>
      <c r="EG5" s="625"/>
      <c r="EH5" s="625"/>
      <c r="EI5" s="625"/>
      <c r="EJ5" s="625"/>
      <c r="EK5" s="625"/>
      <c r="EL5" s="625"/>
      <c r="EM5" s="625"/>
      <c r="EN5" s="625"/>
      <c r="EO5" s="625"/>
      <c r="EP5" s="625"/>
      <c r="EQ5" s="625"/>
      <c r="ER5" s="625"/>
      <c r="ES5" s="625"/>
      <c r="ET5" s="625"/>
      <c r="EU5" s="625"/>
      <c r="EV5" s="625"/>
      <c r="EW5" s="625"/>
      <c r="EX5" s="625"/>
      <c r="EY5" s="625"/>
      <c r="EZ5" s="625"/>
      <c r="FA5" s="625"/>
      <c r="FB5" s="625"/>
      <c r="FC5" s="625"/>
      <c r="FD5" s="625"/>
      <c r="FE5" s="625"/>
      <c r="FF5" s="625"/>
      <c r="FG5" s="625"/>
      <c r="FH5" s="625"/>
      <c r="FI5" s="625"/>
      <c r="FJ5" s="625"/>
      <c r="FK5" s="625"/>
      <c r="FL5" s="625"/>
      <c r="FM5" s="625"/>
      <c r="FN5" s="625"/>
      <c r="FO5" s="625"/>
      <c r="FP5" s="625"/>
      <c r="FQ5" s="625"/>
      <c r="FR5" s="625"/>
      <c r="FS5" s="625"/>
      <c r="FT5" s="625"/>
      <c r="FU5" s="625"/>
      <c r="FV5" s="625"/>
      <c r="FW5" s="625"/>
      <c r="FX5" s="625"/>
      <c r="FY5" s="625"/>
      <c r="FZ5" s="625"/>
      <c r="GA5" s="625"/>
      <c r="GB5" s="625"/>
      <c r="GC5" s="625"/>
      <c r="GD5" s="625"/>
      <c r="GE5" s="625"/>
      <c r="GF5" s="625"/>
      <c r="GG5" s="625"/>
      <c r="GH5" s="625"/>
      <c r="GI5" s="625"/>
      <c r="GJ5" s="625"/>
      <c r="GK5" s="625"/>
      <c r="GL5" s="625"/>
      <c r="GM5" s="625"/>
      <c r="GN5" s="625"/>
      <c r="GO5" s="625"/>
      <c r="GP5" s="625"/>
      <c r="GQ5" s="625"/>
      <c r="GR5" s="625"/>
      <c r="GS5" s="625"/>
      <c r="GT5" s="625"/>
      <c r="GU5" s="625"/>
      <c r="GV5" s="625"/>
      <c r="GW5" s="625"/>
      <c r="GX5" s="625"/>
      <c r="GY5" s="625"/>
      <c r="GZ5" s="625"/>
      <c r="HA5" s="625"/>
      <c r="HB5" s="625"/>
      <c r="HC5" s="625"/>
      <c r="HD5" s="625"/>
      <c r="HE5" s="625"/>
      <c r="HF5" s="625"/>
      <c r="HG5" s="625"/>
      <c r="HH5" s="625"/>
      <c r="HI5" s="625"/>
      <c r="HJ5" s="625"/>
      <c r="HK5" s="625"/>
      <c r="HL5" s="625"/>
      <c r="HM5" s="625"/>
      <c r="HN5" s="625"/>
      <c r="HO5" s="625"/>
      <c r="HP5" s="625"/>
      <c r="HQ5" s="625"/>
      <c r="HR5" s="625"/>
      <c r="HS5" s="625"/>
      <c r="HT5" s="625"/>
      <c r="HU5" s="625"/>
      <c r="HV5" s="625"/>
      <c r="HW5" s="625"/>
      <c r="HX5" s="625"/>
      <c r="HY5" s="625"/>
      <c r="HZ5" s="625"/>
      <c r="IA5" s="625"/>
      <c r="IB5" s="625"/>
      <c r="IC5" s="625"/>
      <c r="ID5" s="625"/>
      <c r="IE5" s="625"/>
      <c r="IF5" s="625"/>
      <c r="IG5" s="625"/>
      <c r="IH5" s="625"/>
      <c r="II5" s="625"/>
      <c r="IJ5" s="625"/>
      <c r="IK5" s="625"/>
      <c r="IL5" s="625"/>
      <c r="IM5" s="625"/>
      <c r="IN5" s="625"/>
      <c r="IO5" s="625"/>
      <c r="IP5" s="625"/>
      <c r="IQ5" s="625"/>
      <c r="IR5" s="625"/>
      <c r="IS5" s="625"/>
      <c r="IT5" s="625"/>
      <c r="IU5" s="625"/>
    </row>
    <row r="6" spans="1:255" s="465" customFormat="1" ht="21" x14ac:dyDescent="0.4">
      <c r="A6" s="623"/>
      <c r="B6" s="461"/>
      <c r="C6" s="460"/>
      <c r="D6" s="622" t="s">
        <v>387</v>
      </c>
      <c r="E6" s="459"/>
      <c r="F6" s="621"/>
      <c r="G6" s="620"/>
      <c r="H6" s="458"/>
      <c r="I6" s="457"/>
      <c r="J6" s="456"/>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c r="BW6" s="482"/>
      <c r="BX6" s="482"/>
      <c r="BY6" s="482"/>
      <c r="BZ6" s="482"/>
      <c r="CA6" s="482"/>
      <c r="CB6" s="482"/>
      <c r="CC6" s="482"/>
      <c r="CD6" s="482"/>
      <c r="CE6" s="482"/>
      <c r="CF6" s="482"/>
      <c r="CG6" s="482"/>
      <c r="CH6" s="482"/>
      <c r="CI6" s="482"/>
      <c r="CJ6" s="482"/>
      <c r="CK6" s="482"/>
      <c r="CL6" s="482"/>
      <c r="CM6" s="482"/>
      <c r="CN6" s="482"/>
      <c r="CO6" s="482"/>
      <c r="CP6" s="482"/>
      <c r="CQ6" s="482"/>
      <c r="CR6" s="482"/>
      <c r="CS6" s="482"/>
      <c r="CT6" s="482"/>
      <c r="CU6" s="482"/>
      <c r="CV6" s="482"/>
      <c r="CW6" s="482"/>
      <c r="CX6" s="482"/>
      <c r="CY6" s="482"/>
      <c r="CZ6" s="482"/>
      <c r="DA6" s="482"/>
      <c r="DB6" s="482"/>
      <c r="DC6" s="482"/>
      <c r="DD6" s="482"/>
      <c r="DE6" s="482"/>
      <c r="DF6" s="482"/>
      <c r="DG6" s="482"/>
      <c r="DH6" s="482"/>
      <c r="DI6" s="482"/>
      <c r="DJ6" s="482"/>
      <c r="DK6" s="482"/>
      <c r="DL6" s="482"/>
      <c r="DM6" s="482"/>
      <c r="DN6" s="482"/>
      <c r="DO6" s="482"/>
      <c r="DP6" s="482"/>
      <c r="DQ6" s="482"/>
      <c r="DR6" s="482"/>
      <c r="DS6" s="482"/>
      <c r="DT6" s="482"/>
      <c r="DU6" s="482"/>
      <c r="DV6" s="482"/>
      <c r="DW6" s="482"/>
      <c r="DX6" s="482"/>
      <c r="DY6" s="482"/>
      <c r="DZ6" s="482"/>
      <c r="EA6" s="482"/>
      <c r="EB6" s="482"/>
      <c r="EC6" s="482"/>
      <c r="ED6" s="482"/>
      <c r="EE6" s="482"/>
      <c r="EF6" s="482"/>
      <c r="EG6" s="482"/>
      <c r="EH6" s="482"/>
      <c r="EI6" s="482"/>
      <c r="EJ6" s="482"/>
      <c r="EK6" s="482"/>
      <c r="EL6" s="482"/>
      <c r="EM6" s="482"/>
      <c r="EN6" s="482"/>
      <c r="EO6" s="482"/>
      <c r="EP6" s="482"/>
      <c r="EQ6" s="482"/>
      <c r="ER6" s="482"/>
      <c r="ES6" s="482"/>
      <c r="ET6" s="482"/>
      <c r="EU6" s="482"/>
      <c r="EV6" s="482"/>
      <c r="EW6" s="482"/>
      <c r="EX6" s="482"/>
      <c r="EY6" s="482"/>
      <c r="EZ6" s="482"/>
      <c r="FA6" s="482"/>
      <c r="FB6" s="482"/>
      <c r="FC6" s="482"/>
      <c r="FD6" s="482"/>
      <c r="FE6" s="482"/>
      <c r="FF6" s="482"/>
      <c r="FG6" s="482"/>
      <c r="FH6" s="482"/>
      <c r="FI6" s="482"/>
      <c r="FJ6" s="482"/>
      <c r="FK6" s="482"/>
      <c r="FL6" s="482"/>
      <c r="FM6" s="482"/>
      <c r="FN6" s="482"/>
      <c r="FO6" s="482"/>
      <c r="FP6" s="482"/>
      <c r="FQ6" s="482"/>
      <c r="FR6" s="482"/>
      <c r="FS6" s="482"/>
      <c r="FT6" s="482"/>
      <c r="FU6" s="482"/>
      <c r="FV6" s="482"/>
      <c r="FW6" s="482"/>
      <c r="FX6" s="482"/>
      <c r="FY6" s="482"/>
      <c r="FZ6" s="482"/>
      <c r="GA6" s="482"/>
      <c r="GB6" s="482"/>
      <c r="GC6" s="482"/>
      <c r="GD6" s="482"/>
      <c r="GE6" s="482"/>
      <c r="GF6" s="482"/>
      <c r="GG6" s="482"/>
      <c r="GH6" s="482"/>
      <c r="GI6" s="482"/>
      <c r="GJ6" s="482"/>
      <c r="GK6" s="482"/>
      <c r="GL6" s="482"/>
      <c r="GM6" s="482"/>
      <c r="GN6" s="482"/>
      <c r="GO6" s="482"/>
      <c r="GP6" s="482"/>
      <c r="GQ6" s="482"/>
      <c r="GR6" s="482"/>
      <c r="GS6" s="482"/>
      <c r="GT6" s="482"/>
      <c r="GU6" s="482"/>
      <c r="GV6" s="482"/>
      <c r="GW6" s="482"/>
      <c r="GX6" s="482"/>
      <c r="GY6" s="482"/>
      <c r="GZ6" s="482"/>
      <c r="HA6" s="482"/>
      <c r="HB6" s="482"/>
      <c r="HC6" s="482"/>
      <c r="HD6" s="482"/>
      <c r="HE6" s="482"/>
      <c r="HF6" s="482"/>
      <c r="HG6" s="482"/>
      <c r="HH6" s="482"/>
      <c r="HI6" s="482"/>
      <c r="HJ6" s="482"/>
      <c r="HK6" s="482"/>
      <c r="HL6" s="482"/>
      <c r="HM6" s="482"/>
      <c r="HN6" s="482"/>
      <c r="HO6" s="482"/>
      <c r="HP6" s="482"/>
      <c r="HQ6" s="482"/>
      <c r="HR6" s="482"/>
      <c r="HS6" s="482"/>
      <c r="HT6" s="482"/>
      <c r="HU6" s="482"/>
      <c r="HV6" s="482"/>
      <c r="HW6" s="482"/>
      <c r="HX6" s="482"/>
      <c r="HY6" s="482"/>
      <c r="HZ6" s="482"/>
      <c r="IA6" s="482"/>
      <c r="IB6" s="482"/>
      <c r="IC6" s="482"/>
      <c r="ID6" s="482"/>
      <c r="IE6" s="482"/>
      <c r="IF6" s="482"/>
      <c r="IG6" s="482"/>
      <c r="IH6" s="482"/>
      <c r="II6" s="482"/>
      <c r="IJ6" s="482"/>
      <c r="IK6" s="482"/>
      <c r="IL6" s="482"/>
      <c r="IM6" s="482"/>
      <c r="IN6" s="482"/>
      <c r="IO6" s="482"/>
      <c r="IP6" s="482"/>
      <c r="IQ6" s="482"/>
      <c r="IR6" s="482"/>
      <c r="IS6" s="482"/>
      <c r="IT6" s="482"/>
      <c r="IU6" s="482"/>
    </row>
    <row r="7" spans="1:255" s="465" customFormat="1" ht="15" x14ac:dyDescent="0.25">
      <c r="A7" s="614" t="s">
        <v>186</v>
      </c>
      <c r="B7" s="619"/>
      <c r="C7" s="460"/>
      <c r="D7" s="615"/>
      <c r="E7" s="614"/>
      <c r="F7" s="612"/>
      <c r="G7" s="613"/>
      <c r="H7" s="612"/>
      <c r="I7" s="612"/>
      <c r="J7" s="612"/>
    </row>
    <row r="8" spans="1:255" s="480" customFormat="1" ht="15" x14ac:dyDescent="0.25">
      <c r="A8" s="614" t="s">
        <v>386</v>
      </c>
      <c r="B8" s="618"/>
      <c r="C8" s="617"/>
      <c r="D8" s="615"/>
      <c r="E8" s="614"/>
      <c r="F8" s="612"/>
      <c r="G8" s="613"/>
      <c r="H8" s="612"/>
      <c r="I8" s="612"/>
      <c r="J8" s="612"/>
    </row>
    <row r="9" spans="1:255" s="456" customFormat="1" ht="15" x14ac:dyDescent="0.25">
      <c r="A9" s="614" t="s">
        <v>188</v>
      </c>
      <c r="B9" s="616"/>
      <c r="C9" s="608"/>
      <c r="D9" s="615"/>
      <c r="E9" s="614"/>
      <c r="F9" s="612"/>
      <c r="G9" s="613"/>
      <c r="H9" s="612"/>
      <c r="I9" s="612"/>
      <c r="J9" s="612"/>
    </row>
    <row r="10" spans="1:255" s="483" customFormat="1" ht="17.399999999999999" x14ac:dyDescent="0.3">
      <c r="A10" s="611"/>
      <c r="B10" s="609"/>
      <c r="C10" s="608"/>
      <c r="D10" s="460"/>
      <c r="E10" s="459"/>
      <c r="F10" s="457"/>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c r="BF10" s="481"/>
      <c r="BG10" s="481"/>
      <c r="BH10" s="481"/>
      <c r="BI10" s="481"/>
      <c r="BJ10" s="481"/>
      <c r="BK10" s="481"/>
      <c r="BL10" s="481"/>
      <c r="BM10" s="481"/>
      <c r="BN10" s="481"/>
      <c r="BO10" s="481"/>
      <c r="BP10" s="481"/>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81"/>
      <c r="CM10" s="481"/>
      <c r="CN10" s="481"/>
      <c r="CO10" s="481"/>
      <c r="CP10" s="481"/>
      <c r="CQ10" s="481"/>
      <c r="CR10" s="481"/>
      <c r="CS10" s="481"/>
      <c r="CT10" s="481"/>
      <c r="CU10" s="481"/>
      <c r="CV10" s="481"/>
      <c r="CW10" s="481"/>
      <c r="CX10" s="481"/>
      <c r="CY10" s="481"/>
      <c r="CZ10" s="481"/>
      <c r="DA10" s="481"/>
      <c r="DB10" s="481"/>
      <c r="DC10" s="481"/>
      <c r="DD10" s="481"/>
      <c r="DE10" s="481"/>
      <c r="DF10" s="481"/>
      <c r="DG10" s="481"/>
      <c r="DH10" s="481"/>
      <c r="DI10" s="481"/>
      <c r="DJ10" s="481"/>
      <c r="DK10" s="481"/>
      <c r="DL10" s="481"/>
      <c r="DM10" s="481"/>
      <c r="DN10" s="481"/>
      <c r="DO10" s="481"/>
      <c r="DP10" s="481"/>
      <c r="DQ10" s="481"/>
      <c r="DR10" s="481"/>
      <c r="DS10" s="481"/>
      <c r="DT10" s="481"/>
      <c r="DU10" s="481"/>
      <c r="DV10" s="481"/>
      <c r="DW10" s="481"/>
      <c r="DX10" s="481"/>
      <c r="DY10" s="481"/>
      <c r="DZ10" s="481"/>
      <c r="EA10" s="481"/>
      <c r="EB10" s="481"/>
      <c r="EC10" s="481"/>
      <c r="ED10" s="481"/>
      <c r="EE10" s="481"/>
      <c r="EF10" s="481"/>
      <c r="EG10" s="481"/>
      <c r="EH10" s="481"/>
      <c r="EI10" s="481"/>
      <c r="EJ10" s="481"/>
      <c r="EK10" s="481"/>
      <c r="EL10" s="481"/>
      <c r="EM10" s="481"/>
      <c r="EN10" s="481"/>
      <c r="EO10" s="481"/>
      <c r="EP10" s="481"/>
      <c r="EQ10" s="481"/>
      <c r="ER10" s="481"/>
      <c r="ES10" s="481"/>
      <c r="ET10" s="481"/>
      <c r="EU10" s="481"/>
      <c r="EV10" s="481"/>
      <c r="EW10" s="481"/>
      <c r="EX10" s="481"/>
      <c r="EY10" s="481"/>
      <c r="EZ10" s="481"/>
      <c r="FA10" s="481"/>
      <c r="FB10" s="481"/>
      <c r="FC10" s="481"/>
      <c r="FD10" s="481"/>
      <c r="FE10" s="481"/>
      <c r="FF10" s="481"/>
      <c r="FG10" s="481"/>
      <c r="FH10" s="481"/>
      <c r="FI10" s="481"/>
      <c r="FJ10" s="481"/>
      <c r="FK10" s="481"/>
      <c r="FL10" s="481"/>
      <c r="FM10" s="481"/>
      <c r="FN10" s="481"/>
      <c r="FO10" s="481"/>
      <c r="FP10" s="481"/>
      <c r="FQ10" s="481"/>
      <c r="FR10" s="481"/>
      <c r="FS10" s="481"/>
      <c r="FT10" s="481"/>
      <c r="FU10" s="481"/>
      <c r="FV10" s="481"/>
      <c r="FW10" s="481"/>
      <c r="FX10" s="481"/>
      <c r="FY10" s="481"/>
      <c r="FZ10" s="481"/>
      <c r="GA10" s="481"/>
      <c r="GB10" s="481"/>
      <c r="GC10" s="481"/>
      <c r="GD10" s="481"/>
      <c r="GE10" s="481"/>
      <c r="GF10" s="481"/>
      <c r="GG10" s="481"/>
      <c r="GH10" s="481"/>
      <c r="GI10" s="481"/>
      <c r="GJ10" s="481"/>
      <c r="GK10" s="481"/>
      <c r="GL10" s="481"/>
      <c r="GM10" s="481"/>
      <c r="GN10" s="481"/>
      <c r="GO10" s="481"/>
      <c r="GP10" s="481"/>
      <c r="GQ10" s="481"/>
      <c r="GR10" s="481"/>
      <c r="GS10" s="481"/>
      <c r="GT10" s="481"/>
      <c r="GU10" s="481"/>
      <c r="GV10" s="481"/>
      <c r="GW10" s="481"/>
      <c r="GX10" s="481"/>
      <c r="GY10" s="481"/>
      <c r="GZ10" s="481"/>
      <c r="HA10" s="481"/>
      <c r="HB10" s="481"/>
      <c r="HC10" s="481"/>
      <c r="HD10" s="481"/>
      <c r="HE10" s="481"/>
      <c r="HF10" s="481"/>
      <c r="HG10" s="481"/>
      <c r="HH10" s="481"/>
      <c r="HI10" s="481"/>
      <c r="HJ10" s="481"/>
      <c r="HK10" s="481"/>
      <c r="HL10" s="481"/>
      <c r="HM10" s="481"/>
      <c r="HN10" s="481"/>
      <c r="HO10" s="481"/>
      <c r="HP10" s="481"/>
      <c r="HQ10" s="481"/>
      <c r="HR10" s="481"/>
      <c r="HS10" s="481"/>
      <c r="HT10" s="481"/>
      <c r="HU10" s="481"/>
      <c r="HV10" s="481"/>
      <c r="HW10" s="481"/>
      <c r="HX10" s="481"/>
      <c r="HY10" s="481"/>
      <c r="HZ10" s="481"/>
      <c r="IA10" s="481"/>
      <c r="IB10" s="481"/>
      <c r="IC10" s="481"/>
      <c r="ID10" s="481"/>
      <c r="IE10" s="481"/>
      <c r="IF10" s="481"/>
      <c r="IG10" s="481"/>
      <c r="IH10" s="481"/>
      <c r="II10" s="481"/>
      <c r="IJ10" s="481"/>
      <c r="IK10" s="481"/>
      <c r="IL10" s="481"/>
      <c r="IM10" s="481"/>
      <c r="IN10" s="481"/>
      <c r="IO10" s="481"/>
      <c r="IP10" s="481"/>
      <c r="IQ10" s="481"/>
    </row>
    <row r="11" spans="1:255" s="483" customFormat="1" ht="16.2" thickBot="1" x14ac:dyDescent="0.35">
      <c r="A11" s="610" t="s">
        <v>385</v>
      </c>
      <c r="B11" s="609"/>
      <c r="C11" s="608"/>
      <c r="D11" s="460"/>
      <c r="E11" s="459"/>
      <c r="F11" s="457"/>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c r="BF11" s="481"/>
      <c r="BG11" s="481"/>
      <c r="BH11" s="481"/>
      <c r="BI11" s="481"/>
      <c r="BJ11" s="481"/>
      <c r="BK11" s="481"/>
      <c r="BL11" s="481"/>
      <c r="BM11" s="481"/>
      <c r="BN11" s="481"/>
      <c r="BO11" s="481"/>
      <c r="BP11" s="481"/>
      <c r="BQ11" s="481"/>
      <c r="BR11" s="481"/>
      <c r="BS11" s="481"/>
      <c r="BT11" s="481"/>
      <c r="BU11" s="481"/>
      <c r="BV11" s="481"/>
      <c r="BW11" s="481"/>
      <c r="BX11" s="481"/>
      <c r="BY11" s="481"/>
      <c r="BZ11" s="481"/>
      <c r="CA11" s="481"/>
      <c r="CB11" s="481"/>
      <c r="CC11" s="481"/>
      <c r="CD11" s="481"/>
      <c r="CE11" s="481"/>
      <c r="CF11" s="481"/>
      <c r="CG11" s="481"/>
      <c r="CH11" s="481"/>
      <c r="CI11" s="481"/>
      <c r="CJ11" s="481"/>
      <c r="CK11" s="481"/>
      <c r="CL11" s="481"/>
      <c r="CM11" s="481"/>
      <c r="CN11" s="481"/>
      <c r="CO11" s="481"/>
      <c r="CP11" s="481"/>
      <c r="CQ11" s="481"/>
      <c r="CR11" s="481"/>
      <c r="CS11" s="481"/>
      <c r="CT11" s="481"/>
      <c r="CU11" s="481"/>
      <c r="CV11" s="481"/>
      <c r="CW11" s="481"/>
      <c r="CX11" s="481"/>
      <c r="CY11" s="481"/>
      <c r="CZ11" s="481"/>
      <c r="DA11" s="481"/>
      <c r="DB11" s="481"/>
      <c r="DC11" s="481"/>
      <c r="DD11" s="481"/>
      <c r="DE11" s="481"/>
      <c r="DF11" s="481"/>
      <c r="DG11" s="481"/>
      <c r="DH11" s="481"/>
      <c r="DI11" s="481"/>
      <c r="DJ11" s="481"/>
      <c r="DK11" s="481"/>
      <c r="DL11" s="481"/>
      <c r="DM11" s="481"/>
      <c r="DN11" s="481"/>
      <c r="DO11" s="481"/>
      <c r="DP11" s="481"/>
      <c r="DQ11" s="481"/>
      <c r="DR11" s="481"/>
      <c r="DS11" s="481"/>
      <c r="DT11" s="481"/>
      <c r="DU11" s="481"/>
      <c r="DV11" s="481"/>
      <c r="DW11" s="481"/>
      <c r="DX11" s="481"/>
      <c r="DY11" s="481"/>
      <c r="DZ11" s="481"/>
      <c r="EA11" s="481"/>
      <c r="EB11" s="481"/>
      <c r="EC11" s="481"/>
      <c r="ED11" s="481"/>
      <c r="EE11" s="481"/>
      <c r="EF11" s="481"/>
      <c r="EG11" s="481"/>
      <c r="EH11" s="481"/>
      <c r="EI11" s="481"/>
      <c r="EJ11" s="481"/>
      <c r="EK11" s="481"/>
      <c r="EL11" s="481"/>
      <c r="EM11" s="481"/>
      <c r="EN11" s="481"/>
      <c r="EO11" s="481"/>
      <c r="EP11" s="481"/>
      <c r="EQ11" s="481"/>
      <c r="ER11" s="481"/>
      <c r="ES11" s="481"/>
      <c r="ET11" s="481"/>
      <c r="EU11" s="481"/>
      <c r="EV11" s="481"/>
      <c r="EW11" s="481"/>
      <c r="EX11" s="481"/>
      <c r="EY11" s="481"/>
      <c r="EZ11" s="481"/>
      <c r="FA11" s="481"/>
      <c r="FB11" s="481"/>
      <c r="FC11" s="481"/>
      <c r="FD11" s="481"/>
      <c r="FE11" s="481"/>
      <c r="FF11" s="481"/>
      <c r="FG11" s="481"/>
      <c r="FH11" s="481"/>
      <c r="FI11" s="481"/>
      <c r="FJ11" s="481"/>
      <c r="FK11" s="481"/>
      <c r="FL11" s="481"/>
      <c r="FM11" s="481"/>
      <c r="FN11" s="481"/>
      <c r="FO11" s="481"/>
      <c r="FP11" s="481"/>
      <c r="FQ11" s="481"/>
      <c r="FR11" s="481"/>
      <c r="FS11" s="481"/>
      <c r="FT11" s="481"/>
      <c r="FU11" s="481"/>
      <c r="FV11" s="481"/>
      <c r="FW11" s="481"/>
      <c r="FX11" s="481"/>
      <c r="FY11" s="481"/>
      <c r="FZ11" s="481"/>
      <c r="GA11" s="481"/>
      <c r="GB11" s="481"/>
      <c r="GC11" s="481"/>
      <c r="GD11" s="481"/>
      <c r="GE11" s="481"/>
      <c r="GF11" s="481"/>
      <c r="GG11" s="481"/>
      <c r="GH11" s="481"/>
      <c r="GI11" s="481"/>
      <c r="GJ11" s="481"/>
      <c r="GK11" s="481"/>
      <c r="GL11" s="481"/>
      <c r="GM11" s="481"/>
      <c r="GN11" s="481"/>
      <c r="GO11" s="481"/>
      <c r="GP11" s="481"/>
      <c r="GQ11" s="481"/>
      <c r="GR11" s="481"/>
      <c r="GS11" s="481"/>
      <c r="GT11" s="481"/>
      <c r="GU11" s="481"/>
      <c r="GV11" s="481"/>
      <c r="GW11" s="481"/>
      <c r="GX11" s="481"/>
      <c r="GY11" s="481"/>
      <c r="GZ11" s="481"/>
      <c r="HA11" s="481"/>
      <c r="HB11" s="481"/>
      <c r="HC11" s="481"/>
      <c r="HD11" s="481"/>
      <c r="HE11" s="481"/>
      <c r="HF11" s="481"/>
      <c r="HG11" s="481"/>
      <c r="HH11" s="481"/>
      <c r="HI11" s="481"/>
      <c r="HJ11" s="481"/>
      <c r="HK11" s="481"/>
      <c r="HL11" s="481"/>
      <c r="HM11" s="481"/>
      <c r="HN11" s="481"/>
      <c r="HO11" s="481"/>
      <c r="HP11" s="481"/>
      <c r="HQ11" s="481"/>
      <c r="HR11" s="481"/>
      <c r="HS11" s="481"/>
      <c r="HT11" s="481"/>
      <c r="HU11" s="481"/>
      <c r="HV11" s="481"/>
      <c r="HW11" s="481"/>
      <c r="HX11" s="481"/>
      <c r="HY11" s="481"/>
      <c r="HZ11" s="481"/>
      <c r="IA11" s="481"/>
      <c r="IB11" s="481"/>
      <c r="IC11" s="481"/>
      <c r="ID11" s="481"/>
      <c r="IE11" s="481"/>
      <c r="IF11" s="481"/>
      <c r="IG11" s="481"/>
      <c r="IH11" s="481"/>
      <c r="II11" s="481"/>
      <c r="IJ11" s="481"/>
      <c r="IK11" s="481"/>
      <c r="IL11" s="481"/>
      <c r="IM11" s="481"/>
      <c r="IN11" s="481"/>
      <c r="IO11" s="481"/>
      <c r="IP11" s="481"/>
      <c r="IQ11" s="481"/>
    </row>
    <row r="12" spans="1:255" s="483" customFormat="1" ht="36" customHeight="1" thickBot="1" x14ac:dyDescent="0.35">
      <c r="A12" s="607" t="s">
        <v>190</v>
      </c>
      <c r="B12" s="606" t="s">
        <v>191</v>
      </c>
      <c r="C12" s="605" t="s">
        <v>192</v>
      </c>
      <c r="D12" s="605" t="s">
        <v>4</v>
      </c>
      <c r="E12" s="604" t="s">
        <v>193</v>
      </c>
      <c r="F12" s="603"/>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1"/>
      <c r="AY12" s="481"/>
      <c r="AZ12" s="481"/>
      <c r="BA12" s="481"/>
      <c r="BB12" s="481"/>
      <c r="BC12" s="481"/>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481"/>
      <c r="CA12" s="481"/>
      <c r="CB12" s="481"/>
      <c r="CC12" s="481"/>
      <c r="CD12" s="481"/>
      <c r="CE12" s="481"/>
      <c r="CF12" s="481"/>
      <c r="CG12" s="481"/>
      <c r="CH12" s="481"/>
      <c r="CI12" s="481"/>
      <c r="CJ12" s="481"/>
      <c r="CK12" s="481"/>
      <c r="CL12" s="481"/>
      <c r="CM12" s="481"/>
      <c r="CN12" s="481"/>
      <c r="CO12" s="481"/>
      <c r="CP12" s="481"/>
      <c r="CQ12" s="481"/>
      <c r="CR12" s="481"/>
      <c r="CS12" s="481"/>
      <c r="CT12" s="481"/>
      <c r="CU12" s="481"/>
      <c r="CV12" s="481"/>
      <c r="CW12" s="481"/>
      <c r="CX12" s="481"/>
      <c r="CY12" s="481"/>
      <c r="CZ12" s="481"/>
      <c r="DA12" s="481"/>
      <c r="DB12" s="481"/>
      <c r="DC12" s="481"/>
      <c r="DD12" s="481"/>
      <c r="DE12" s="481"/>
      <c r="DF12" s="481"/>
      <c r="DG12" s="481"/>
      <c r="DH12" s="481"/>
      <c r="DI12" s="481"/>
      <c r="DJ12" s="481"/>
      <c r="DK12" s="481"/>
      <c r="DL12" s="481"/>
      <c r="DM12" s="481"/>
      <c r="DN12" s="481"/>
      <c r="DO12" s="481"/>
      <c r="DP12" s="481"/>
      <c r="DQ12" s="481"/>
      <c r="DR12" s="481"/>
      <c r="DS12" s="481"/>
      <c r="DT12" s="481"/>
      <c r="DU12" s="481"/>
      <c r="DV12" s="481"/>
      <c r="DW12" s="481"/>
      <c r="DX12" s="481"/>
      <c r="DY12" s="481"/>
      <c r="DZ12" s="481"/>
      <c r="EA12" s="481"/>
      <c r="EB12" s="481"/>
      <c r="EC12" s="481"/>
      <c r="ED12" s="481"/>
      <c r="EE12" s="481"/>
      <c r="EF12" s="481"/>
      <c r="EG12" s="481"/>
      <c r="EH12" s="481"/>
      <c r="EI12" s="481"/>
      <c r="EJ12" s="481"/>
      <c r="EK12" s="481"/>
      <c r="EL12" s="481"/>
      <c r="EM12" s="481"/>
      <c r="EN12" s="481"/>
      <c r="EO12" s="481"/>
      <c r="EP12" s="481"/>
      <c r="EQ12" s="481"/>
      <c r="ER12" s="481"/>
      <c r="ES12" s="481"/>
      <c r="ET12" s="481"/>
      <c r="EU12" s="481"/>
      <c r="EV12" s="481"/>
      <c r="EW12" s="481"/>
      <c r="EX12" s="481"/>
      <c r="EY12" s="481"/>
      <c r="EZ12" s="481"/>
      <c r="FA12" s="481"/>
      <c r="FB12" s="481"/>
      <c r="FC12" s="481"/>
      <c r="FD12" s="481"/>
      <c r="FE12" s="481"/>
      <c r="FF12" s="481"/>
      <c r="FG12" s="481"/>
      <c r="FH12" s="481"/>
      <c r="FI12" s="481"/>
      <c r="FJ12" s="481"/>
      <c r="FK12" s="481"/>
      <c r="FL12" s="481"/>
      <c r="FM12" s="481"/>
      <c r="FN12" s="481"/>
      <c r="FO12" s="481"/>
      <c r="FP12" s="481"/>
      <c r="FQ12" s="481"/>
      <c r="FR12" s="481"/>
      <c r="FS12" s="481"/>
      <c r="FT12" s="481"/>
      <c r="FU12" s="481"/>
      <c r="FV12" s="481"/>
      <c r="FW12" s="481"/>
      <c r="FX12" s="481"/>
      <c r="FY12" s="481"/>
      <c r="FZ12" s="481"/>
      <c r="GA12" s="481"/>
      <c r="GB12" s="481"/>
      <c r="GC12" s="481"/>
      <c r="GD12" s="481"/>
      <c r="GE12" s="481"/>
      <c r="GF12" s="481"/>
      <c r="GG12" s="481"/>
      <c r="GH12" s="481"/>
      <c r="GI12" s="481"/>
      <c r="GJ12" s="481"/>
      <c r="GK12" s="481"/>
      <c r="GL12" s="481"/>
      <c r="GM12" s="481"/>
      <c r="GN12" s="481"/>
      <c r="GO12" s="481"/>
      <c r="GP12" s="481"/>
      <c r="GQ12" s="481"/>
      <c r="GR12" s="481"/>
      <c r="GS12" s="481"/>
      <c r="GT12" s="481"/>
      <c r="GU12" s="481"/>
      <c r="GV12" s="481"/>
      <c r="GW12" s="481"/>
      <c r="GX12" s="481"/>
      <c r="GY12" s="481"/>
      <c r="GZ12" s="481"/>
      <c r="HA12" s="481"/>
      <c r="HB12" s="481"/>
      <c r="HC12" s="481"/>
      <c r="HD12" s="481"/>
      <c r="HE12" s="481"/>
      <c r="HF12" s="481"/>
      <c r="HG12" s="481"/>
      <c r="HH12" s="481"/>
      <c r="HI12" s="481"/>
      <c r="HJ12" s="481"/>
      <c r="HK12" s="481"/>
      <c r="HL12" s="481"/>
      <c r="HM12" s="481"/>
      <c r="HN12" s="481"/>
      <c r="HO12" s="481"/>
      <c r="HP12" s="481"/>
      <c r="HQ12" s="481"/>
      <c r="HR12" s="481"/>
      <c r="HS12" s="481"/>
      <c r="HT12" s="481"/>
      <c r="HU12" s="481"/>
      <c r="HV12" s="481"/>
      <c r="HW12" s="481"/>
      <c r="HX12" s="481"/>
      <c r="HY12" s="481"/>
      <c r="HZ12" s="481"/>
      <c r="IA12" s="481"/>
      <c r="IB12" s="481"/>
      <c r="IC12" s="481"/>
      <c r="ID12" s="481"/>
      <c r="IE12" s="481"/>
      <c r="IF12" s="481"/>
      <c r="IG12" s="481"/>
      <c r="IH12" s="481"/>
      <c r="II12" s="481"/>
      <c r="IJ12" s="481"/>
      <c r="IK12" s="481"/>
      <c r="IL12" s="481"/>
      <c r="IM12" s="481"/>
      <c r="IN12" s="481"/>
      <c r="IO12" s="481"/>
      <c r="IP12" s="481"/>
      <c r="IQ12" s="481"/>
    </row>
    <row r="13" spans="1:255" s="483" customFormat="1" ht="16.2" thickBot="1" x14ac:dyDescent="0.35">
      <c r="A13" s="546" t="s">
        <v>194</v>
      </c>
      <c r="B13" s="545"/>
      <c r="C13" s="577"/>
      <c r="D13" s="577"/>
      <c r="E13" s="602"/>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1"/>
      <c r="AM13" s="481"/>
      <c r="AN13" s="481"/>
      <c r="AO13" s="481"/>
      <c r="AP13" s="481"/>
      <c r="AQ13" s="481"/>
      <c r="AR13" s="481"/>
      <c r="AS13" s="481"/>
      <c r="AT13" s="481"/>
      <c r="AU13" s="481"/>
      <c r="AV13" s="481"/>
      <c r="AW13" s="481"/>
      <c r="AX13" s="481"/>
      <c r="AY13" s="481"/>
      <c r="AZ13" s="481"/>
      <c r="BA13" s="481"/>
      <c r="BB13" s="481"/>
      <c r="BC13" s="481"/>
      <c r="BD13" s="481"/>
      <c r="BE13" s="481"/>
      <c r="BF13" s="481"/>
      <c r="BG13" s="481"/>
      <c r="BH13" s="481"/>
      <c r="BI13" s="481"/>
      <c r="BJ13" s="481"/>
      <c r="BK13" s="481"/>
      <c r="BL13" s="481"/>
      <c r="BM13" s="481"/>
      <c r="BN13" s="481"/>
      <c r="BO13" s="481"/>
      <c r="BP13" s="481"/>
      <c r="BQ13" s="481"/>
      <c r="BR13" s="481"/>
      <c r="BS13" s="481"/>
      <c r="BT13" s="481"/>
      <c r="BU13" s="481"/>
      <c r="BV13" s="481"/>
      <c r="BW13" s="481"/>
      <c r="BX13" s="481"/>
      <c r="BY13" s="481"/>
      <c r="BZ13" s="481"/>
      <c r="CA13" s="481"/>
      <c r="CB13" s="481"/>
      <c r="CC13" s="481"/>
      <c r="CD13" s="481"/>
      <c r="CE13" s="481"/>
      <c r="CF13" s="481"/>
      <c r="CG13" s="481"/>
      <c r="CH13" s="481"/>
      <c r="CI13" s="481"/>
      <c r="CJ13" s="481"/>
      <c r="CK13" s="481"/>
      <c r="CL13" s="481"/>
      <c r="CM13" s="481"/>
      <c r="CN13" s="481"/>
      <c r="CO13" s="481"/>
      <c r="CP13" s="481"/>
      <c r="CQ13" s="481"/>
      <c r="CR13" s="481"/>
      <c r="CS13" s="481"/>
      <c r="CT13" s="481"/>
      <c r="CU13" s="481"/>
      <c r="CV13" s="481"/>
      <c r="CW13" s="481"/>
      <c r="CX13" s="481"/>
      <c r="CY13" s="481"/>
      <c r="CZ13" s="481"/>
      <c r="DA13" s="481"/>
      <c r="DB13" s="481"/>
      <c r="DC13" s="481"/>
      <c r="DD13" s="481"/>
      <c r="DE13" s="481"/>
      <c r="DF13" s="481"/>
      <c r="DG13" s="481"/>
      <c r="DH13" s="481"/>
      <c r="DI13" s="481"/>
      <c r="DJ13" s="481"/>
      <c r="DK13" s="481"/>
      <c r="DL13" s="481"/>
      <c r="DM13" s="481"/>
      <c r="DN13" s="481"/>
      <c r="DO13" s="481"/>
      <c r="DP13" s="481"/>
      <c r="DQ13" s="481"/>
      <c r="DR13" s="481"/>
      <c r="DS13" s="481"/>
      <c r="DT13" s="481"/>
      <c r="DU13" s="481"/>
      <c r="DV13" s="481"/>
      <c r="DW13" s="481"/>
      <c r="DX13" s="481"/>
      <c r="DY13" s="481"/>
      <c r="DZ13" s="481"/>
      <c r="EA13" s="481"/>
      <c r="EB13" s="481"/>
      <c r="EC13" s="481"/>
      <c r="ED13" s="481"/>
      <c r="EE13" s="481"/>
      <c r="EF13" s="481"/>
      <c r="EG13" s="481"/>
      <c r="EH13" s="481"/>
      <c r="EI13" s="481"/>
      <c r="EJ13" s="481"/>
      <c r="EK13" s="481"/>
      <c r="EL13" s="481"/>
      <c r="EM13" s="481"/>
      <c r="EN13" s="481"/>
      <c r="EO13" s="481"/>
      <c r="EP13" s="481"/>
      <c r="EQ13" s="481"/>
      <c r="ER13" s="481"/>
      <c r="ES13" s="481"/>
      <c r="ET13" s="481"/>
      <c r="EU13" s="481"/>
      <c r="EV13" s="481"/>
      <c r="EW13" s="481"/>
      <c r="EX13" s="481"/>
      <c r="EY13" s="481"/>
      <c r="EZ13" s="481"/>
      <c r="FA13" s="481"/>
      <c r="FB13" s="481"/>
      <c r="FC13" s="481"/>
      <c r="FD13" s="481"/>
      <c r="FE13" s="481"/>
      <c r="FF13" s="481"/>
      <c r="FG13" s="481"/>
      <c r="FH13" s="481"/>
      <c r="FI13" s="481"/>
      <c r="FJ13" s="481"/>
      <c r="FK13" s="481"/>
      <c r="FL13" s="481"/>
      <c r="FM13" s="481"/>
      <c r="FN13" s="481"/>
      <c r="FO13" s="481"/>
      <c r="FP13" s="481"/>
      <c r="FQ13" s="481"/>
      <c r="FR13" s="481"/>
      <c r="FS13" s="481"/>
      <c r="FT13" s="481"/>
      <c r="FU13" s="481"/>
      <c r="FV13" s="481"/>
      <c r="FW13" s="481"/>
      <c r="FX13" s="481"/>
      <c r="FY13" s="481"/>
      <c r="FZ13" s="481"/>
      <c r="GA13" s="481"/>
      <c r="GB13" s="481"/>
      <c r="GC13" s="481"/>
      <c r="GD13" s="481"/>
      <c r="GE13" s="481"/>
      <c r="GF13" s="481"/>
      <c r="GG13" s="481"/>
      <c r="GH13" s="481"/>
      <c r="GI13" s="481"/>
      <c r="GJ13" s="481"/>
      <c r="GK13" s="481"/>
      <c r="GL13" s="481"/>
      <c r="GM13" s="481"/>
      <c r="GN13" s="481"/>
      <c r="GO13" s="481"/>
      <c r="GP13" s="481"/>
      <c r="GQ13" s="481"/>
      <c r="GR13" s="481"/>
      <c r="GS13" s="481"/>
      <c r="GT13" s="481"/>
      <c r="GU13" s="481"/>
      <c r="GV13" s="481"/>
      <c r="GW13" s="481"/>
      <c r="GX13" s="481"/>
      <c r="GY13" s="481"/>
      <c r="GZ13" s="481"/>
      <c r="HA13" s="481"/>
      <c r="HB13" s="481"/>
      <c r="HC13" s="481"/>
      <c r="HD13" s="481"/>
      <c r="HE13" s="481"/>
      <c r="HF13" s="481"/>
      <c r="HG13" s="481"/>
      <c r="HH13" s="481"/>
      <c r="HI13" s="481"/>
      <c r="HJ13" s="481"/>
      <c r="HK13" s="481"/>
      <c r="HL13" s="481"/>
      <c r="HM13" s="481"/>
      <c r="HN13" s="481"/>
      <c r="HO13" s="481"/>
      <c r="HP13" s="481"/>
      <c r="HQ13" s="481"/>
      <c r="HR13" s="481"/>
      <c r="HS13" s="481"/>
      <c r="HT13" s="481"/>
      <c r="HU13" s="481"/>
      <c r="HV13" s="481"/>
      <c r="HW13" s="481"/>
      <c r="HX13" s="481"/>
      <c r="HY13" s="481"/>
      <c r="HZ13" s="481"/>
      <c r="IA13" s="481"/>
      <c r="IB13" s="481"/>
      <c r="IC13" s="481"/>
      <c r="ID13" s="481"/>
      <c r="IE13" s="481"/>
      <c r="IF13" s="481"/>
      <c r="IG13" s="481"/>
      <c r="IH13" s="481"/>
      <c r="II13" s="481"/>
      <c r="IJ13" s="481"/>
      <c r="IK13" s="481"/>
      <c r="IL13" s="481"/>
      <c r="IM13" s="481"/>
      <c r="IN13" s="481"/>
      <c r="IO13" s="481"/>
      <c r="IP13" s="481"/>
      <c r="IQ13" s="481"/>
    </row>
    <row r="14" spans="1:255" s="483" customFormat="1" ht="15.75" customHeight="1" thickBot="1" x14ac:dyDescent="0.35">
      <c r="A14" s="807" t="s">
        <v>384</v>
      </c>
      <c r="B14" s="808"/>
      <c r="C14" s="808"/>
      <c r="D14" s="808"/>
      <c r="E14" s="809"/>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481"/>
      <c r="AL14" s="481"/>
      <c r="AM14" s="481"/>
      <c r="AN14" s="481"/>
      <c r="AO14" s="481"/>
      <c r="AP14" s="481"/>
      <c r="AQ14" s="481"/>
      <c r="AR14" s="481"/>
      <c r="AS14" s="481"/>
      <c r="AT14" s="481"/>
      <c r="AU14" s="481"/>
      <c r="AV14" s="481"/>
      <c r="AW14" s="481"/>
      <c r="AX14" s="481"/>
      <c r="AY14" s="481"/>
      <c r="AZ14" s="481"/>
      <c r="BA14" s="481"/>
      <c r="BB14" s="481"/>
      <c r="BC14" s="481"/>
      <c r="BD14" s="481"/>
      <c r="BE14" s="481"/>
      <c r="BF14" s="481"/>
      <c r="BG14" s="481"/>
      <c r="BH14" s="481"/>
      <c r="BI14" s="481"/>
      <c r="BJ14" s="481"/>
      <c r="BK14" s="481"/>
      <c r="BL14" s="481"/>
      <c r="BM14" s="481"/>
      <c r="BN14" s="481"/>
      <c r="BO14" s="481"/>
      <c r="BP14" s="481"/>
      <c r="BQ14" s="481"/>
      <c r="BR14" s="481"/>
      <c r="BS14" s="481"/>
      <c r="BT14" s="481"/>
      <c r="BU14" s="481"/>
      <c r="BV14" s="481"/>
      <c r="BW14" s="481"/>
      <c r="BX14" s="481"/>
      <c r="BY14" s="481"/>
      <c r="BZ14" s="481"/>
      <c r="CA14" s="481"/>
      <c r="CB14" s="481"/>
      <c r="CC14" s="481"/>
      <c r="CD14" s="481"/>
      <c r="CE14" s="481"/>
      <c r="CF14" s="481"/>
      <c r="CG14" s="481"/>
      <c r="CH14" s="481"/>
      <c r="CI14" s="481"/>
      <c r="CJ14" s="481"/>
      <c r="CK14" s="481"/>
      <c r="CL14" s="481"/>
      <c r="CM14" s="481"/>
      <c r="CN14" s="481"/>
      <c r="CO14" s="481"/>
      <c r="CP14" s="481"/>
      <c r="CQ14" s="481"/>
      <c r="CR14" s="481"/>
      <c r="CS14" s="481"/>
      <c r="CT14" s="481"/>
      <c r="CU14" s="481"/>
      <c r="CV14" s="481"/>
      <c r="CW14" s="481"/>
      <c r="CX14" s="481"/>
      <c r="CY14" s="481"/>
      <c r="CZ14" s="481"/>
      <c r="DA14" s="481"/>
      <c r="DB14" s="481"/>
      <c r="DC14" s="481"/>
      <c r="DD14" s="481"/>
      <c r="DE14" s="481"/>
      <c r="DF14" s="481"/>
      <c r="DG14" s="481"/>
      <c r="DH14" s="481"/>
      <c r="DI14" s="481"/>
      <c r="DJ14" s="481"/>
      <c r="DK14" s="481"/>
      <c r="DL14" s="481"/>
      <c r="DM14" s="481"/>
      <c r="DN14" s="481"/>
      <c r="DO14" s="481"/>
      <c r="DP14" s="481"/>
      <c r="DQ14" s="481"/>
      <c r="DR14" s="481"/>
      <c r="DS14" s="481"/>
      <c r="DT14" s="481"/>
      <c r="DU14" s="481"/>
      <c r="DV14" s="481"/>
      <c r="DW14" s="481"/>
      <c r="DX14" s="481"/>
      <c r="DY14" s="481"/>
      <c r="DZ14" s="481"/>
      <c r="EA14" s="481"/>
      <c r="EB14" s="481"/>
      <c r="EC14" s="481"/>
      <c r="ED14" s="481"/>
      <c r="EE14" s="481"/>
      <c r="EF14" s="481"/>
      <c r="EG14" s="481"/>
      <c r="EH14" s="481"/>
      <c r="EI14" s="481"/>
      <c r="EJ14" s="481"/>
      <c r="EK14" s="481"/>
      <c r="EL14" s="481"/>
      <c r="EM14" s="481"/>
      <c r="EN14" s="481"/>
      <c r="EO14" s="481"/>
      <c r="EP14" s="481"/>
      <c r="EQ14" s="481"/>
      <c r="ER14" s="481"/>
      <c r="ES14" s="481"/>
      <c r="ET14" s="481"/>
      <c r="EU14" s="481"/>
      <c r="EV14" s="481"/>
      <c r="EW14" s="481"/>
      <c r="EX14" s="481"/>
      <c r="EY14" s="481"/>
      <c r="EZ14" s="481"/>
      <c r="FA14" s="481"/>
      <c r="FB14" s="481"/>
      <c r="FC14" s="481"/>
      <c r="FD14" s="481"/>
      <c r="FE14" s="481"/>
      <c r="FF14" s="481"/>
      <c r="FG14" s="481"/>
      <c r="FH14" s="481"/>
      <c r="FI14" s="481"/>
      <c r="FJ14" s="481"/>
      <c r="FK14" s="481"/>
      <c r="FL14" s="481"/>
      <c r="FM14" s="481"/>
      <c r="FN14" s="481"/>
      <c r="FO14" s="481"/>
      <c r="FP14" s="481"/>
      <c r="FQ14" s="481"/>
      <c r="FR14" s="481"/>
      <c r="FS14" s="481"/>
      <c r="FT14" s="481"/>
      <c r="FU14" s="481"/>
      <c r="FV14" s="481"/>
      <c r="FW14" s="481"/>
      <c r="FX14" s="481"/>
      <c r="FY14" s="481"/>
      <c r="FZ14" s="481"/>
      <c r="GA14" s="481"/>
      <c r="GB14" s="481"/>
      <c r="GC14" s="481"/>
      <c r="GD14" s="481"/>
      <c r="GE14" s="481"/>
      <c r="GF14" s="481"/>
      <c r="GG14" s="481"/>
      <c r="GH14" s="481"/>
      <c r="GI14" s="481"/>
      <c r="GJ14" s="481"/>
      <c r="GK14" s="481"/>
      <c r="GL14" s="481"/>
      <c r="GM14" s="481"/>
      <c r="GN14" s="481"/>
      <c r="GO14" s="481"/>
      <c r="GP14" s="481"/>
      <c r="GQ14" s="481"/>
      <c r="GR14" s="481"/>
      <c r="GS14" s="481"/>
      <c r="GT14" s="481"/>
      <c r="GU14" s="481"/>
      <c r="GV14" s="481"/>
      <c r="GW14" s="481"/>
      <c r="GX14" s="481"/>
      <c r="GY14" s="481"/>
      <c r="GZ14" s="481"/>
      <c r="HA14" s="481"/>
      <c r="HB14" s="481"/>
      <c r="HC14" s="481"/>
      <c r="HD14" s="481"/>
      <c r="HE14" s="481"/>
      <c r="HF14" s="481"/>
      <c r="HG14" s="481"/>
      <c r="HH14" s="481"/>
      <c r="HI14" s="481"/>
      <c r="HJ14" s="481"/>
      <c r="HK14" s="481"/>
      <c r="HL14" s="481"/>
      <c r="HM14" s="481"/>
      <c r="HN14" s="481"/>
      <c r="HO14" s="481"/>
      <c r="HP14" s="481"/>
      <c r="HQ14" s="481"/>
      <c r="HR14" s="481"/>
      <c r="HS14" s="481"/>
      <c r="HT14" s="481"/>
      <c r="HU14" s="481"/>
      <c r="HV14" s="481"/>
      <c r="HW14" s="481"/>
      <c r="HX14" s="481"/>
      <c r="HY14" s="481"/>
      <c r="HZ14" s="481"/>
      <c r="IA14" s="481"/>
      <c r="IB14" s="481"/>
      <c r="IC14" s="481"/>
      <c r="ID14" s="481"/>
      <c r="IE14" s="481"/>
      <c r="IF14" s="481"/>
      <c r="IG14" s="481"/>
      <c r="IH14" s="481"/>
      <c r="II14" s="481"/>
      <c r="IJ14" s="481"/>
      <c r="IK14" s="481"/>
      <c r="IL14" s="481"/>
      <c r="IM14" s="481"/>
      <c r="IN14" s="481"/>
      <c r="IO14" s="481"/>
      <c r="IP14" s="481"/>
      <c r="IQ14" s="481"/>
    </row>
    <row r="15" spans="1:255" s="483" customFormat="1" x14ac:dyDescent="0.25">
      <c r="A15" s="593" t="s">
        <v>196</v>
      </c>
      <c r="B15" s="601">
        <v>0</v>
      </c>
      <c r="C15" s="574">
        <v>38</v>
      </c>
      <c r="D15" s="600">
        <f>C15*B15</f>
        <v>0</v>
      </c>
      <c r="E15" s="599" t="s">
        <v>197</v>
      </c>
      <c r="F15" s="481"/>
      <c r="G15" s="481"/>
      <c r="H15" s="481"/>
      <c r="I15" s="481"/>
      <c r="J15" s="481"/>
      <c r="K15" s="481"/>
      <c r="L15" s="481"/>
      <c r="M15" s="481"/>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1"/>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c r="CL15" s="481"/>
      <c r="CM15" s="481"/>
      <c r="CN15" s="481"/>
      <c r="CO15" s="481"/>
      <c r="CP15" s="481"/>
      <c r="CQ15" s="481"/>
      <c r="CR15" s="481"/>
      <c r="CS15" s="481"/>
      <c r="CT15" s="481"/>
      <c r="CU15" s="481"/>
      <c r="CV15" s="481"/>
      <c r="CW15" s="481"/>
      <c r="CX15" s="481"/>
      <c r="CY15" s="481"/>
      <c r="CZ15" s="481"/>
      <c r="DA15" s="481"/>
      <c r="DB15" s="481"/>
      <c r="DC15" s="481"/>
      <c r="DD15" s="481"/>
      <c r="DE15" s="481"/>
      <c r="DF15" s="481"/>
      <c r="DG15" s="481"/>
      <c r="DH15" s="481"/>
      <c r="DI15" s="481"/>
      <c r="DJ15" s="481"/>
      <c r="DK15" s="481"/>
      <c r="DL15" s="481"/>
      <c r="DM15" s="481"/>
      <c r="DN15" s="481"/>
      <c r="DO15" s="481"/>
      <c r="DP15" s="481"/>
      <c r="DQ15" s="481"/>
      <c r="DR15" s="481"/>
      <c r="DS15" s="481"/>
      <c r="DT15" s="481"/>
      <c r="DU15" s="481"/>
      <c r="DV15" s="481"/>
      <c r="DW15" s="481"/>
      <c r="DX15" s="481"/>
      <c r="DY15" s="481"/>
      <c r="DZ15" s="481"/>
      <c r="EA15" s="481"/>
      <c r="EB15" s="481"/>
      <c r="EC15" s="481"/>
      <c r="ED15" s="481"/>
      <c r="EE15" s="481"/>
      <c r="EF15" s="481"/>
      <c r="EG15" s="481"/>
      <c r="EH15" s="481"/>
      <c r="EI15" s="481"/>
      <c r="EJ15" s="481"/>
      <c r="EK15" s="481"/>
      <c r="EL15" s="481"/>
      <c r="EM15" s="481"/>
      <c r="EN15" s="481"/>
      <c r="EO15" s="481"/>
      <c r="EP15" s="481"/>
      <c r="EQ15" s="481"/>
      <c r="ER15" s="481"/>
      <c r="ES15" s="481"/>
      <c r="ET15" s="481"/>
      <c r="EU15" s="481"/>
      <c r="EV15" s="481"/>
      <c r="EW15" s="481"/>
      <c r="EX15" s="481"/>
      <c r="EY15" s="481"/>
      <c r="EZ15" s="481"/>
      <c r="FA15" s="481"/>
      <c r="FB15" s="481"/>
      <c r="FC15" s="481"/>
      <c r="FD15" s="481"/>
      <c r="FE15" s="481"/>
      <c r="FF15" s="481"/>
      <c r="FG15" s="481"/>
      <c r="FH15" s="481"/>
      <c r="FI15" s="481"/>
      <c r="FJ15" s="481"/>
      <c r="FK15" s="481"/>
      <c r="FL15" s="481"/>
      <c r="FM15" s="481"/>
      <c r="FN15" s="481"/>
      <c r="FO15" s="481"/>
      <c r="FP15" s="481"/>
      <c r="FQ15" s="481"/>
      <c r="FR15" s="481"/>
      <c r="FS15" s="481"/>
      <c r="FT15" s="481"/>
      <c r="FU15" s="481"/>
      <c r="FV15" s="481"/>
      <c r="FW15" s="481"/>
      <c r="FX15" s="481"/>
      <c r="FY15" s="481"/>
      <c r="FZ15" s="481"/>
      <c r="GA15" s="481"/>
      <c r="GB15" s="481"/>
      <c r="GC15" s="481"/>
      <c r="GD15" s="481"/>
      <c r="GE15" s="481"/>
      <c r="GF15" s="481"/>
      <c r="GG15" s="481"/>
      <c r="GH15" s="481"/>
      <c r="GI15" s="481"/>
      <c r="GJ15" s="481"/>
      <c r="GK15" s="481"/>
      <c r="GL15" s="481"/>
      <c r="GM15" s="481"/>
      <c r="GN15" s="481"/>
      <c r="GO15" s="481"/>
      <c r="GP15" s="481"/>
      <c r="GQ15" s="481"/>
      <c r="GR15" s="481"/>
      <c r="GS15" s="481"/>
      <c r="GT15" s="481"/>
      <c r="GU15" s="481"/>
      <c r="GV15" s="481"/>
      <c r="GW15" s="481"/>
      <c r="GX15" s="481"/>
      <c r="GY15" s="481"/>
      <c r="GZ15" s="481"/>
      <c r="HA15" s="481"/>
      <c r="HB15" s="481"/>
      <c r="HC15" s="481"/>
      <c r="HD15" s="481"/>
      <c r="HE15" s="481"/>
      <c r="HF15" s="481"/>
      <c r="HG15" s="481"/>
      <c r="HH15" s="481"/>
      <c r="HI15" s="481"/>
      <c r="HJ15" s="481"/>
      <c r="HK15" s="481"/>
      <c r="HL15" s="481"/>
      <c r="HM15" s="481"/>
      <c r="HN15" s="481"/>
      <c r="HO15" s="481"/>
      <c r="HP15" s="481"/>
      <c r="HQ15" s="481"/>
      <c r="HR15" s="481"/>
      <c r="HS15" s="481"/>
      <c r="HT15" s="481"/>
      <c r="HU15" s="481"/>
      <c r="HV15" s="481"/>
      <c r="HW15" s="481"/>
      <c r="HX15" s="481"/>
      <c r="HY15" s="481"/>
      <c r="HZ15" s="481"/>
      <c r="IA15" s="481"/>
      <c r="IB15" s="481"/>
      <c r="IC15" s="481"/>
      <c r="ID15" s="481"/>
      <c r="IE15" s="481"/>
      <c r="IF15" s="481"/>
      <c r="IG15" s="481"/>
      <c r="IH15" s="481"/>
      <c r="II15" s="481"/>
      <c r="IJ15" s="481"/>
      <c r="IK15" s="481"/>
      <c r="IL15" s="481"/>
      <c r="IM15" s="481"/>
      <c r="IN15" s="481"/>
      <c r="IO15" s="481"/>
      <c r="IP15" s="481"/>
      <c r="IQ15" s="481"/>
    </row>
    <row r="16" spans="1:255" s="483" customFormat="1" ht="15.6" x14ac:dyDescent="0.3">
      <c r="A16" s="495" t="s">
        <v>198</v>
      </c>
      <c r="B16" s="598"/>
      <c r="C16" s="552"/>
      <c r="D16" s="571"/>
      <c r="E16" s="597"/>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1"/>
      <c r="AN16" s="481"/>
      <c r="AO16" s="481"/>
      <c r="AP16" s="481"/>
      <c r="AQ16" s="481"/>
      <c r="AR16" s="481"/>
      <c r="AS16" s="481"/>
      <c r="AT16" s="481"/>
      <c r="AU16" s="481"/>
      <c r="AV16" s="481"/>
      <c r="AW16" s="481"/>
      <c r="AX16" s="481"/>
      <c r="AY16" s="481"/>
      <c r="AZ16" s="481"/>
      <c r="BA16" s="481"/>
      <c r="BB16" s="481"/>
      <c r="BC16" s="481"/>
      <c r="BD16" s="481"/>
      <c r="BE16" s="481"/>
      <c r="BF16" s="481"/>
      <c r="BG16" s="481"/>
      <c r="BH16" s="481"/>
      <c r="BI16" s="481"/>
      <c r="BJ16" s="481"/>
      <c r="BK16" s="481"/>
      <c r="BL16" s="481"/>
      <c r="BM16" s="481"/>
      <c r="BN16" s="481"/>
      <c r="BO16" s="481"/>
      <c r="BP16" s="481"/>
      <c r="BQ16" s="481"/>
      <c r="BR16" s="481"/>
      <c r="BS16" s="481"/>
      <c r="BT16" s="481"/>
      <c r="BU16" s="481"/>
      <c r="BV16" s="481"/>
      <c r="BW16" s="481"/>
      <c r="BX16" s="481"/>
      <c r="BY16" s="481"/>
      <c r="BZ16" s="481"/>
      <c r="CA16" s="481"/>
      <c r="CB16" s="481"/>
      <c r="CC16" s="481"/>
      <c r="CD16" s="481"/>
      <c r="CE16" s="481"/>
      <c r="CF16" s="481"/>
      <c r="CG16" s="481"/>
      <c r="CH16" s="481"/>
      <c r="CI16" s="481"/>
      <c r="CJ16" s="481"/>
      <c r="CK16" s="481"/>
      <c r="CL16" s="481"/>
      <c r="CM16" s="481"/>
      <c r="CN16" s="481"/>
      <c r="CO16" s="481"/>
      <c r="CP16" s="481"/>
      <c r="CQ16" s="481"/>
      <c r="CR16" s="481"/>
      <c r="CS16" s="481"/>
      <c r="CT16" s="481"/>
      <c r="CU16" s="481"/>
      <c r="CV16" s="481"/>
      <c r="CW16" s="481"/>
      <c r="CX16" s="481"/>
      <c r="CY16" s="481"/>
      <c r="CZ16" s="481"/>
      <c r="DA16" s="481"/>
      <c r="DB16" s="481"/>
      <c r="DC16" s="481"/>
      <c r="DD16" s="481"/>
      <c r="DE16" s="481"/>
      <c r="DF16" s="481"/>
      <c r="DG16" s="481"/>
      <c r="DH16" s="481"/>
      <c r="DI16" s="481"/>
      <c r="DJ16" s="481"/>
      <c r="DK16" s="481"/>
      <c r="DL16" s="481"/>
      <c r="DM16" s="481"/>
      <c r="DN16" s="481"/>
      <c r="DO16" s="481"/>
      <c r="DP16" s="481"/>
      <c r="DQ16" s="481"/>
      <c r="DR16" s="481"/>
      <c r="DS16" s="481"/>
      <c r="DT16" s="481"/>
      <c r="DU16" s="481"/>
      <c r="DV16" s="481"/>
      <c r="DW16" s="481"/>
      <c r="DX16" s="481"/>
      <c r="DY16" s="481"/>
      <c r="DZ16" s="481"/>
      <c r="EA16" s="481"/>
      <c r="EB16" s="481"/>
      <c r="EC16" s="481"/>
      <c r="ED16" s="481"/>
      <c r="EE16" s="481"/>
      <c r="EF16" s="481"/>
      <c r="EG16" s="481"/>
      <c r="EH16" s="481"/>
      <c r="EI16" s="481"/>
      <c r="EJ16" s="481"/>
      <c r="EK16" s="481"/>
      <c r="EL16" s="481"/>
      <c r="EM16" s="481"/>
      <c r="EN16" s="481"/>
      <c r="EO16" s="481"/>
      <c r="EP16" s="481"/>
      <c r="EQ16" s="481"/>
      <c r="ER16" s="481"/>
      <c r="ES16" s="481"/>
      <c r="ET16" s="481"/>
      <c r="EU16" s="481"/>
      <c r="EV16" s="481"/>
      <c r="EW16" s="481"/>
      <c r="EX16" s="481"/>
      <c r="EY16" s="481"/>
      <c r="EZ16" s="481"/>
      <c r="FA16" s="481"/>
      <c r="FB16" s="481"/>
      <c r="FC16" s="481"/>
      <c r="FD16" s="481"/>
      <c r="FE16" s="481"/>
      <c r="FF16" s="481"/>
      <c r="FG16" s="481"/>
      <c r="FH16" s="481"/>
      <c r="FI16" s="481"/>
      <c r="FJ16" s="481"/>
      <c r="FK16" s="481"/>
      <c r="FL16" s="481"/>
      <c r="FM16" s="481"/>
      <c r="FN16" s="481"/>
      <c r="FO16" s="481"/>
      <c r="FP16" s="481"/>
      <c r="FQ16" s="481"/>
      <c r="FR16" s="481"/>
      <c r="FS16" s="481"/>
      <c r="FT16" s="481"/>
      <c r="FU16" s="481"/>
      <c r="FV16" s="481"/>
      <c r="FW16" s="481"/>
      <c r="FX16" s="481"/>
      <c r="FY16" s="481"/>
      <c r="FZ16" s="481"/>
      <c r="GA16" s="481"/>
      <c r="GB16" s="481"/>
      <c r="GC16" s="481"/>
      <c r="GD16" s="481"/>
      <c r="GE16" s="481"/>
      <c r="GF16" s="481"/>
      <c r="GG16" s="481"/>
      <c r="GH16" s="481"/>
      <c r="GI16" s="481"/>
      <c r="GJ16" s="481"/>
      <c r="GK16" s="481"/>
      <c r="GL16" s="481"/>
      <c r="GM16" s="481"/>
      <c r="GN16" s="481"/>
      <c r="GO16" s="481"/>
      <c r="GP16" s="481"/>
      <c r="GQ16" s="481"/>
      <c r="GR16" s="481"/>
      <c r="GS16" s="481"/>
      <c r="GT16" s="481"/>
      <c r="GU16" s="481"/>
      <c r="GV16" s="481"/>
      <c r="GW16" s="481"/>
      <c r="GX16" s="481"/>
      <c r="GY16" s="481"/>
      <c r="GZ16" s="481"/>
      <c r="HA16" s="481"/>
      <c r="HB16" s="481"/>
      <c r="HC16" s="481"/>
      <c r="HD16" s="481"/>
      <c r="HE16" s="481"/>
      <c r="HF16" s="481"/>
      <c r="HG16" s="481"/>
      <c r="HH16" s="481"/>
      <c r="HI16" s="481"/>
      <c r="HJ16" s="481"/>
      <c r="HK16" s="481"/>
      <c r="HL16" s="481"/>
      <c r="HM16" s="481"/>
      <c r="HN16" s="481"/>
      <c r="HO16" s="481"/>
      <c r="HP16" s="481"/>
      <c r="HQ16" s="481"/>
      <c r="HR16" s="481"/>
      <c r="HS16" s="481"/>
      <c r="HT16" s="481"/>
      <c r="HU16" s="481"/>
      <c r="HV16" s="481"/>
      <c r="HW16" s="481"/>
      <c r="HX16" s="481"/>
      <c r="HY16" s="481"/>
      <c r="HZ16" s="481"/>
      <c r="IA16" s="481"/>
      <c r="IB16" s="481"/>
      <c r="IC16" s="481"/>
      <c r="ID16" s="481"/>
      <c r="IE16" s="481"/>
      <c r="IF16" s="481"/>
      <c r="IG16" s="481"/>
      <c r="IH16" s="481"/>
      <c r="II16" s="481"/>
      <c r="IJ16" s="481"/>
      <c r="IK16" s="481"/>
      <c r="IL16" s="481"/>
      <c r="IM16" s="481"/>
      <c r="IN16" s="481"/>
      <c r="IO16" s="481"/>
      <c r="IP16" s="481"/>
      <c r="IQ16" s="481"/>
    </row>
    <row r="17" spans="1:251" s="483" customFormat="1" ht="15" customHeight="1" x14ac:dyDescent="0.25">
      <c r="A17" s="493" t="s">
        <v>199</v>
      </c>
      <c r="B17" s="595">
        <v>200</v>
      </c>
      <c r="C17" s="552">
        <v>290</v>
      </c>
      <c r="D17" s="571">
        <f>C17*B17</f>
        <v>58000</v>
      </c>
      <c r="E17" s="594" t="s">
        <v>200</v>
      </c>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1"/>
      <c r="AO17" s="481"/>
      <c r="AP17" s="481"/>
      <c r="AQ17" s="481"/>
      <c r="AR17" s="481"/>
      <c r="AS17" s="481"/>
      <c r="AT17" s="481"/>
      <c r="AU17" s="481"/>
      <c r="AV17" s="481"/>
      <c r="AW17" s="481"/>
      <c r="AX17" s="481"/>
      <c r="AY17" s="481"/>
      <c r="AZ17" s="481"/>
      <c r="BA17" s="481"/>
      <c r="BB17" s="481"/>
      <c r="BC17" s="481"/>
      <c r="BD17" s="481"/>
      <c r="BE17" s="481"/>
      <c r="BF17" s="481"/>
      <c r="BG17" s="481"/>
      <c r="BH17" s="481"/>
      <c r="BI17" s="481"/>
      <c r="BJ17" s="481"/>
      <c r="BK17" s="481"/>
      <c r="BL17" s="481"/>
      <c r="BM17" s="481"/>
      <c r="BN17" s="481"/>
      <c r="BO17" s="481"/>
      <c r="BP17" s="481"/>
      <c r="BQ17" s="481"/>
      <c r="BR17" s="481"/>
      <c r="BS17" s="481"/>
      <c r="BT17" s="481"/>
      <c r="BU17" s="481"/>
      <c r="BV17" s="481"/>
      <c r="BW17" s="481"/>
      <c r="BX17" s="481"/>
      <c r="BY17" s="481"/>
      <c r="BZ17" s="481"/>
      <c r="CA17" s="481"/>
      <c r="CB17" s="481"/>
      <c r="CC17" s="481"/>
      <c r="CD17" s="481"/>
      <c r="CE17" s="481"/>
      <c r="CF17" s="481"/>
      <c r="CG17" s="481"/>
      <c r="CH17" s="481"/>
      <c r="CI17" s="481"/>
      <c r="CJ17" s="481"/>
      <c r="CK17" s="481"/>
      <c r="CL17" s="481"/>
      <c r="CM17" s="481"/>
      <c r="CN17" s="481"/>
      <c r="CO17" s="481"/>
      <c r="CP17" s="481"/>
      <c r="CQ17" s="481"/>
      <c r="CR17" s="481"/>
      <c r="CS17" s="481"/>
      <c r="CT17" s="481"/>
      <c r="CU17" s="481"/>
      <c r="CV17" s="481"/>
      <c r="CW17" s="481"/>
      <c r="CX17" s="481"/>
      <c r="CY17" s="481"/>
      <c r="CZ17" s="481"/>
      <c r="DA17" s="481"/>
      <c r="DB17" s="481"/>
      <c r="DC17" s="481"/>
      <c r="DD17" s="481"/>
      <c r="DE17" s="481"/>
      <c r="DF17" s="481"/>
      <c r="DG17" s="481"/>
      <c r="DH17" s="481"/>
      <c r="DI17" s="481"/>
      <c r="DJ17" s="481"/>
      <c r="DK17" s="481"/>
      <c r="DL17" s="481"/>
      <c r="DM17" s="481"/>
      <c r="DN17" s="481"/>
      <c r="DO17" s="481"/>
      <c r="DP17" s="481"/>
      <c r="DQ17" s="481"/>
      <c r="DR17" s="481"/>
      <c r="DS17" s="481"/>
      <c r="DT17" s="481"/>
      <c r="DU17" s="481"/>
      <c r="DV17" s="481"/>
      <c r="DW17" s="481"/>
      <c r="DX17" s="481"/>
      <c r="DY17" s="481"/>
      <c r="DZ17" s="481"/>
      <c r="EA17" s="481"/>
      <c r="EB17" s="481"/>
      <c r="EC17" s="481"/>
      <c r="ED17" s="481"/>
      <c r="EE17" s="481"/>
      <c r="EF17" s="481"/>
      <c r="EG17" s="481"/>
      <c r="EH17" s="481"/>
      <c r="EI17" s="481"/>
      <c r="EJ17" s="481"/>
      <c r="EK17" s="481"/>
      <c r="EL17" s="481"/>
      <c r="EM17" s="481"/>
      <c r="EN17" s="481"/>
      <c r="EO17" s="481"/>
      <c r="EP17" s="481"/>
      <c r="EQ17" s="481"/>
      <c r="ER17" s="481"/>
      <c r="ES17" s="481"/>
      <c r="ET17" s="481"/>
      <c r="EU17" s="481"/>
      <c r="EV17" s="481"/>
      <c r="EW17" s="481"/>
      <c r="EX17" s="481"/>
      <c r="EY17" s="481"/>
      <c r="EZ17" s="481"/>
      <c r="FA17" s="481"/>
      <c r="FB17" s="481"/>
      <c r="FC17" s="481"/>
      <c r="FD17" s="481"/>
      <c r="FE17" s="481"/>
      <c r="FF17" s="481"/>
      <c r="FG17" s="481"/>
      <c r="FH17" s="481"/>
      <c r="FI17" s="481"/>
      <c r="FJ17" s="481"/>
      <c r="FK17" s="481"/>
      <c r="FL17" s="481"/>
      <c r="FM17" s="481"/>
      <c r="FN17" s="481"/>
      <c r="FO17" s="481"/>
      <c r="FP17" s="481"/>
      <c r="FQ17" s="481"/>
      <c r="FR17" s="481"/>
      <c r="FS17" s="481"/>
      <c r="FT17" s="481"/>
      <c r="FU17" s="481"/>
      <c r="FV17" s="481"/>
      <c r="FW17" s="481"/>
      <c r="FX17" s="481"/>
      <c r="FY17" s="481"/>
      <c r="FZ17" s="481"/>
      <c r="GA17" s="481"/>
      <c r="GB17" s="481"/>
      <c r="GC17" s="481"/>
      <c r="GD17" s="481"/>
      <c r="GE17" s="481"/>
      <c r="GF17" s="481"/>
      <c r="GG17" s="481"/>
      <c r="GH17" s="481"/>
      <c r="GI17" s="481"/>
      <c r="GJ17" s="481"/>
      <c r="GK17" s="481"/>
      <c r="GL17" s="481"/>
      <c r="GM17" s="481"/>
      <c r="GN17" s="481"/>
      <c r="GO17" s="481"/>
      <c r="GP17" s="481"/>
      <c r="GQ17" s="481"/>
      <c r="GR17" s="481"/>
      <c r="GS17" s="481"/>
      <c r="GT17" s="481"/>
      <c r="GU17" s="481"/>
      <c r="GV17" s="481"/>
      <c r="GW17" s="481"/>
      <c r="GX17" s="481"/>
      <c r="GY17" s="481"/>
      <c r="GZ17" s="481"/>
      <c r="HA17" s="481"/>
      <c r="HB17" s="481"/>
      <c r="HC17" s="481"/>
      <c r="HD17" s="481"/>
      <c r="HE17" s="481"/>
      <c r="HF17" s="481"/>
      <c r="HG17" s="481"/>
      <c r="HH17" s="481"/>
      <c r="HI17" s="481"/>
      <c r="HJ17" s="481"/>
      <c r="HK17" s="481"/>
      <c r="HL17" s="481"/>
      <c r="HM17" s="481"/>
      <c r="HN17" s="481"/>
      <c r="HO17" s="481"/>
      <c r="HP17" s="481"/>
      <c r="HQ17" s="481"/>
      <c r="HR17" s="481"/>
      <c r="HS17" s="481"/>
      <c r="HT17" s="481"/>
      <c r="HU17" s="481"/>
      <c r="HV17" s="481"/>
      <c r="HW17" s="481"/>
      <c r="HX17" s="481"/>
      <c r="HY17" s="481"/>
      <c r="HZ17" s="481"/>
      <c r="IA17" s="481"/>
      <c r="IB17" s="481"/>
      <c r="IC17" s="481"/>
      <c r="ID17" s="481"/>
      <c r="IE17" s="481"/>
      <c r="IF17" s="481"/>
      <c r="IG17" s="481"/>
      <c r="IH17" s="481"/>
      <c r="II17" s="481"/>
      <c r="IJ17" s="481"/>
      <c r="IK17" s="481"/>
      <c r="IL17" s="481"/>
      <c r="IM17" s="481"/>
      <c r="IN17" s="481"/>
      <c r="IO17" s="481"/>
      <c r="IP17" s="481"/>
      <c r="IQ17" s="481"/>
    </row>
    <row r="18" spans="1:251" s="483" customFormat="1" ht="16.5" customHeight="1" thickBot="1" x14ac:dyDescent="0.3">
      <c r="A18" s="490" t="s">
        <v>201</v>
      </c>
      <c r="B18" s="585">
        <v>10</v>
      </c>
      <c r="C18" s="584">
        <v>145</v>
      </c>
      <c r="D18" s="571">
        <f>C18*B18</f>
        <v>1450</v>
      </c>
      <c r="E18" s="596"/>
    </row>
    <row r="19" spans="1:251" s="483" customFormat="1" ht="16.2" thickBot="1" x14ac:dyDescent="0.35">
      <c r="A19" s="546" t="s">
        <v>207</v>
      </c>
      <c r="B19" s="545"/>
      <c r="C19" s="577"/>
      <c r="D19" s="545"/>
      <c r="E19" s="544"/>
    </row>
    <row r="20" spans="1:251" s="483" customFormat="1" x14ac:dyDescent="0.25">
      <c r="A20" s="593" t="s">
        <v>208</v>
      </c>
      <c r="B20" s="592">
        <v>4</v>
      </c>
      <c r="C20" s="591">
        <v>4260</v>
      </c>
      <c r="D20" s="560">
        <f>B20*C20</f>
        <v>17040</v>
      </c>
      <c r="E20" s="590" t="s">
        <v>209</v>
      </c>
    </row>
    <row r="21" spans="1:251" s="483" customFormat="1" x14ac:dyDescent="0.25">
      <c r="A21" s="496" t="s">
        <v>210</v>
      </c>
      <c r="B21" s="525">
        <v>4</v>
      </c>
      <c r="C21" s="524">
        <v>140</v>
      </c>
      <c r="D21" s="523"/>
      <c r="E21" s="589"/>
    </row>
    <row r="22" spans="1:251" s="474" customFormat="1" x14ac:dyDescent="0.25">
      <c r="A22" s="588" t="s">
        <v>211</v>
      </c>
      <c r="B22" s="585">
        <v>4</v>
      </c>
      <c r="C22" s="584">
        <v>1000</v>
      </c>
      <c r="D22" s="523">
        <f>B22*C22</f>
        <v>4000</v>
      </c>
      <c r="E22" s="587" t="s">
        <v>404</v>
      </c>
      <c r="F22" s="483"/>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5"/>
      <c r="AQ22" s="475"/>
      <c r="AR22" s="475"/>
      <c r="AS22" s="475"/>
      <c r="AT22" s="475"/>
      <c r="AU22" s="475"/>
      <c r="AV22" s="475"/>
      <c r="AW22" s="475"/>
      <c r="AX22" s="475"/>
      <c r="AY22" s="475"/>
      <c r="AZ22" s="475"/>
      <c r="BA22" s="475"/>
      <c r="BB22" s="475"/>
      <c r="BC22" s="475"/>
      <c r="BD22" s="475"/>
      <c r="BE22" s="475"/>
      <c r="BF22" s="475"/>
      <c r="BG22" s="475"/>
      <c r="BH22" s="475"/>
      <c r="BI22" s="475"/>
      <c r="BJ22" s="475"/>
      <c r="BK22" s="475"/>
      <c r="BL22" s="475"/>
      <c r="BM22" s="475"/>
      <c r="BN22" s="475"/>
      <c r="BO22" s="475"/>
      <c r="BP22" s="475"/>
      <c r="BQ22" s="475"/>
      <c r="BR22" s="475"/>
      <c r="BS22" s="475"/>
      <c r="BT22" s="475"/>
      <c r="BU22" s="475"/>
      <c r="BV22" s="475"/>
      <c r="BW22" s="475"/>
      <c r="BX22" s="475"/>
      <c r="BY22" s="475"/>
      <c r="BZ22" s="475"/>
      <c r="CA22" s="475"/>
      <c r="CB22" s="475"/>
      <c r="CC22" s="475"/>
      <c r="CD22" s="475"/>
      <c r="CE22" s="475"/>
      <c r="CF22" s="475"/>
      <c r="CG22" s="475"/>
      <c r="CH22" s="475"/>
      <c r="CI22" s="475"/>
      <c r="CJ22" s="475"/>
      <c r="CK22" s="475"/>
      <c r="CL22" s="475"/>
      <c r="CM22" s="475"/>
      <c r="CN22" s="475"/>
      <c r="CO22" s="475"/>
      <c r="CP22" s="475"/>
      <c r="CQ22" s="475"/>
      <c r="CR22" s="475"/>
      <c r="CS22" s="475"/>
      <c r="CT22" s="475"/>
      <c r="CU22" s="475"/>
      <c r="CV22" s="475"/>
      <c r="CW22" s="475"/>
      <c r="CX22" s="475"/>
      <c r="CY22" s="475"/>
      <c r="CZ22" s="475"/>
      <c r="DA22" s="475"/>
      <c r="DB22" s="475"/>
      <c r="DC22" s="475"/>
      <c r="DD22" s="475"/>
      <c r="DE22" s="475"/>
      <c r="DF22" s="475"/>
      <c r="DG22" s="475"/>
      <c r="DH22" s="475"/>
      <c r="DI22" s="475"/>
      <c r="DJ22" s="475"/>
      <c r="DK22" s="475"/>
      <c r="DL22" s="475"/>
      <c r="DM22" s="475"/>
      <c r="DN22" s="475"/>
      <c r="DO22" s="475"/>
      <c r="DP22" s="475"/>
      <c r="DQ22" s="475"/>
      <c r="DR22" s="475"/>
      <c r="DS22" s="475"/>
      <c r="DT22" s="475"/>
      <c r="DU22" s="475"/>
      <c r="DV22" s="475"/>
      <c r="DW22" s="475"/>
      <c r="DX22" s="475"/>
      <c r="DY22" s="475"/>
      <c r="DZ22" s="475"/>
      <c r="EA22" s="475"/>
      <c r="EB22" s="475"/>
      <c r="EC22" s="475"/>
      <c r="ED22" s="475"/>
      <c r="EE22" s="475"/>
      <c r="EF22" s="475"/>
      <c r="EG22" s="475"/>
      <c r="EH22" s="475"/>
      <c r="EI22" s="475"/>
      <c r="EJ22" s="475"/>
      <c r="EK22" s="475"/>
      <c r="EL22" s="475"/>
      <c r="EM22" s="475"/>
      <c r="EN22" s="475"/>
      <c r="EO22" s="475"/>
      <c r="EP22" s="475"/>
      <c r="EQ22" s="475"/>
      <c r="ER22" s="475"/>
      <c r="ES22" s="475"/>
      <c r="ET22" s="475"/>
      <c r="EU22" s="475"/>
      <c r="EV22" s="475"/>
      <c r="EW22" s="475"/>
      <c r="EX22" s="475"/>
      <c r="EY22" s="475"/>
      <c r="EZ22" s="475"/>
      <c r="FA22" s="475"/>
      <c r="FB22" s="475"/>
      <c r="FC22" s="475"/>
      <c r="FD22" s="475"/>
      <c r="FE22" s="475"/>
      <c r="FF22" s="475"/>
      <c r="FG22" s="475"/>
      <c r="FH22" s="475"/>
      <c r="FI22" s="475"/>
      <c r="FJ22" s="475"/>
      <c r="FK22" s="475"/>
      <c r="FL22" s="475"/>
      <c r="FM22" s="475"/>
      <c r="FN22" s="475"/>
      <c r="FO22" s="475"/>
      <c r="FP22" s="475"/>
      <c r="FQ22" s="475"/>
      <c r="FR22" s="475"/>
      <c r="FS22" s="475"/>
      <c r="FT22" s="475"/>
      <c r="FU22" s="475"/>
      <c r="FV22" s="475"/>
      <c r="FW22" s="475"/>
      <c r="FX22" s="475"/>
      <c r="FY22" s="475"/>
      <c r="FZ22" s="475"/>
      <c r="GA22" s="475"/>
      <c r="GB22" s="475"/>
      <c r="GC22" s="475"/>
      <c r="GD22" s="475"/>
      <c r="GE22" s="475"/>
      <c r="GF22" s="475"/>
      <c r="GG22" s="475"/>
      <c r="GH22" s="475"/>
      <c r="GI22" s="475"/>
      <c r="GJ22" s="475"/>
      <c r="GK22" s="475"/>
      <c r="GL22" s="475"/>
      <c r="GM22" s="475"/>
      <c r="GN22" s="475"/>
      <c r="GO22" s="475"/>
      <c r="GP22" s="475"/>
      <c r="GQ22" s="475"/>
      <c r="GR22" s="475"/>
      <c r="GS22" s="475"/>
      <c r="GT22" s="475"/>
      <c r="GU22" s="475"/>
      <c r="GV22" s="475"/>
      <c r="GW22" s="475"/>
      <c r="GX22" s="475"/>
      <c r="GY22" s="475"/>
      <c r="GZ22" s="475"/>
      <c r="HA22" s="475"/>
      <c r="HB22" s="475"/>
      <c r="HC22" s="475"/>
      <c r="HD22" s="475"/>
      <c r="HE22" s="475"/>
      <c r="HF22" s="475"/>
      <c r="HG22" s="475"/>
      <c r="HH22" s="475"/>
      <c r="HI22" s="475"/>
      <c r="HJ22" s="475"/>
      <c r="HK22" s="475"/>
      <c r="HL22" s="475"/>
      <c r="HM22" s="475"/>
      <c r="HN22" s="475"/>
      <c r="HO22" s="475"/>
      <c r="HP22" s="475"/>
      <c r="HQ22" s="475"/>
      <c r="HR22" s="475"/>
      <c r="HS22" s="475"/>
      <c r="HT22" s="475"/>
      <c r="HU22" s="475"/>
      <c r="HV22" s="475"/>
      <c r="HW22" s="475"/>
      <c r="HX22" s="475"/>
      <c r="HY22" s="475"/>
      <c r="HZ22" s="475"/>
      <c r="IA22" s="475"/>
      <c r="IB22" s="475"/>
      <c r="IC22" s="475"/>
      <c r="ID22" s="475"/>
      <c r="IE22" s="475"/>
      <c r="IF22" s="475"/>
      <c r="IG22" s="475"/>
      <c r="IH22" s="475"/>
      <c r="II22" s="475"/>
      <c r="IJ22" s="475"/>
      <c r="IK22" s="475"/>
      <c r="IL22" s="475"/>
      <c r="IM22" s="475"/>
      <c r="IN22" s="475"/>
      <c r="IO22" s="475"/>
      <c r="IP22" s="475"/>
      <c r="IQ22" s="475"/>
    </row>
    <row r="23" spans="1:251" s="474" customFormat="1" x14ac:dyDescent="0.25">
      <c r="A23" s="586" t="s">
        <v>211</v>
      </c>
      <c r="B23" s="585">
        <v>3</v>
      </c>
      <c r="C23" s="584">
        <v>1000</v>
      </c>
      <c r="D23" s="523">
        <f>B23*C23</f>
        <v>3000</v>
      </c>
      <c r="E23" s="587" t="s">
        <v>403</v>
      </c>
      <c r="F23" s="483"/>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75"/>
      <c r="AO23" s="475"/>
      <c r="AP23" s="475"/>
      <c r="AQ23" s="475"/>
      <c r="AR23" s="475"/>
      <c r="AS23" s="475"/>
      <c r="AT23" s="475"/>
      <c r="AU23" s="475"/>
      <c r="AV23" s="475"/>
      <c r="AW23" s="475"/>
      <c r="AX23" s="475"/>
      <c r="AY23" s="475"/>
      <c r="AZ23" s="475"/>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5"/>
      <c r="CH23" s="475"/>
      <c r="CI23" s="475"/>
      <c r="CJ23" s="475"/>
      <c r="CK23" s="475"/>
      <c r="CL23" s="475"/>
      <c r="CM23" s="475"/>
      <c r="CN23" s="475"/>
      <c r="CO23" s="475"/>
      <c r="CP23" s="475"/>
      <c r="CQ23" s="475"/>
      <c r="CR23" s="475"/>
      <c r="CS23" s="475"/>
      <c r="CT23" s="475"/>
      <c r="CU23" s="475"/>
      <c r="CV23" s="475"/>
      <c r="CW23" s="475"/>
      <c r="CX23" s="475"/>
      <c r="CY23" s="475"/>
      <c r="CZ23" s="475"/>
      <c r="DA23" s="475"/>
      <c r="DB23" s="475"/>
      <c r="DC23" s="475"/>
      <c r="DD23" s="475"/>
      <c r="DE23" s="475"/>
      <c r="DF23" s="475"/>
      <c r="DG23" s="475"/>
      <c r="DH23" s="475"/>
      <c r="DI23" s="475"/>
      <c r="DJ23" s="475"/>
      <c r="DK23" s="475"/>
      <c r="DL23" s="475"/>
      <c r="DM23" s="475"/>
      <c r="DN23" s="475"/>
      <c r="DO23" s="475"/>
      <c r="DP23" s="475"/>
      <c r="DQ23" s="475"/>
      <c r="DR23" s="475"/>
      <c r="DS23" s="475"/>
      <c r="DT23" s="475"/>
      <c r="DU23" s="475"/>
      <c r="DV23" s="475"/>
      <c r="DW23" s="475"/>
      <c r="DX23" s="475"/>
      <c r="DY23" s="475"/>
      <c r="DZ23" s="475"/>
      <c r="EA23" s="475"/>
      <c r="EB23" s="475"/>
      <c r="EC23" s="475"/>
      <c r="ED23" s="475"/>
      <c r="EE23" s="475"/>
      <c r="EF23" s="475"/>
      <c r="EG23" s="475"/>
      <c r="EH23" s="475"/>
      <c r="EI23" s="475"/>
      <c r="EJ23" s="475"/>
      <c r="EK23" s="475"/>
      <c r="EL23" s="475"/>
      <c r="EM23" s="475"/>
      <c r="EN23" s="475"/>
      <c r="EO23" s="475"/>
      <c r="EP23" s="475"/>
      <c r="EQ23" s="475"/>
      <c r="ER23" s="475"/>
      <c r="ES23" s="475"/>
      <c r="ET23" s="475"/>
      <c r="EU23" s="475"/>
      <c r="EV23" s="475"/>
      <c r="EW23" s="475"/>
      <c r="EX23" s="475"/>
      <c r="EY23" s="475"/>
      <c r="EZ23" s="475"/>
      <c r="FA23" s="475"/>
      <c r="FB23" s="475"/>
      <c r="FC23" s="475"/>
      <c r="FD23" s="475"/>
      <c r="FE23" s="475"/>
      <c r="FF23" s="475"/>
      <c r="FG23" s="475"/>
      <c r="FH23" s="475"/>
      <c r="FI23" s="475"/>
      <c r="FJ23" s="475"/>
      <c r="FK23" s="475"/>
      <c r="FL23" s="475"/>
      <c r="FM23" s="475"/>
      <c r="FN23" s="475"/>
      <c r="FO23" s="475"/>
      <c r="FP23" s="475"/>
      <c r="FQ23" s="475"/>
      <c r="FR23" s="475"/>
      <c r="FS23" s="475"/>
      <c r="FT23" s="475"/>
      <c r="FU23" s="475"/>
      <c r="FV23" s="475"/>
      <c r="FW23" s="475"/>
      <c r="FX23" s="475"/>
      <c r="FY23" s="475"/>
      <c r="FZ23" s="475"/>
      <c r="GA23" s="475"/>
      <c r="GB23" s="475"/>
      <c r="GC23" s="475"/>
      <c r="GD23" s="475"/>
      <c r="GE23" s="475"/>
      <c r="GF23" s="475"/>
      <c r="GG23" s="475"/>
      <c r="GH23" s="475"/>
      <c r="GI23" s="475"/>
      <c r="GJ23" s="475"/>
      <c r="GK23" s="475"/>
      <c r="GL23" s="475"/>
      <c r="GM23" s="475"/>
      <c r="GN23" s="475"/>
      <c r="GO23" s="475"/>
      <c r="GP23" s="475"/>
      <c r="GQ23" s="475"/>
      <c r="GR23" s="475"/>
      <c r="GS23" s="475"/>
      <c r="GT23" s="475"/>
      <c r="GU23" s="475"/>
      <c r="GV23" s="475"/>
      <c r="GW23" s="475"/>
      <c r="GX23" s="475"/>
      <c r="GY23" s="475"/>
      <c r="GZ23" s="475"/>
      <c r="HA23" s="475"/>
      <c r="HB23" s="475"/>
      <c r="HC23" s="475"/>
      <c r="HD23" s="475"/>
      <c r="HE23" s="475"/>
      <c r="HF23" s="475"/>
      <c r="HG23" s="475"/>
      <c r="HH23" s="475"/>
      <c r="HI23" s="475"/>
      <c r="HJ23" s="475"/>
      <c r="HK23" s="475"/>
      <c r="HL23" s="475"/>
      <c r="HM23" s="475"/>
      <c r="HN23" s="475"/>
      <c r="HO23" s="475"/>
      <c r="HP23" s="475"/>
      <c r="HQ23" s="475"/>
      <c r="HR23" s="475"/>
      <c r="HS23" s="475"/>
      <c r="HT23" s="475"/>
      <c r="HU23" s="475"/>
      <c r="HV23" s="475"/>
      <c r="HW23" s="475"/>
      <c r="HX23" s="475"/>
      <c r="HY23" s="475"/>
      <c r="HZ23" s="475"/>
      <c r="IA23" s="475"/>
      <c r="IB23" s="475"/>
      <c r="IC23" s="475"/>
      <c r="ID23" s="475"/>
      <c r="IE23" s="475"/>
      <c r="IF23" s="475"/>
      <c r="IG23" s="475"/>
      <c r="IH23" s="475"/>
      <c r="II23" s="475"/>
      <c r="IJ23" s="475"/>
      <c r="IK23" s="475"/>
      <c r="IL23" s="475"/>
      <c r="IM23" s="475"/>
      <c r="IN23" s="475"/>
      <c r="IO23" s="475"/>
      <c r="IP23" s="475"/>
      <c r="IQ23" s="475"/>
    </row>
    <row r="24" spans="1:251" s="465" customFormat="1" x14ac:dyDescent="0.25">
      <c r="A24" s="586" t="s">
        <v>213</v>
      </c>
      <c r="B24" s="585">
        <v>1200</v>
      </c>
      <c r="C24" s="584">
        <v>3</v>
      </c>
      <c r="D24" s="523">
        <f>B24*C24</f>
        <v>3600</v>
      </c>
      <c r="E24" s="583" t="s">
        <v>214</v>
      </c>
      <c r="F24" s="483"/>
      <c r="G24" s="481"/>
      <c r="H24" s="481"/>
      <c r="I24" s="481"/>
      <c r="J24" s="481"/>
      <c r="K24" s="481"/>
      <c r="L24" s="481"/>
      <c r="M24" s="481"/>
      <c r="N24" s="481"/>
      <c r="O24" s="481"/>
      <c r="P24" s="481"/>
      <c r="Q24" s="481"/>
      <c r="R24" s="481"/>
      <c r="S24" s="481"/>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c r="AP24" s="482"/>
      <c r="AQ24" s="482"/>
      <c r="AR24" s="482"/>
      <c r="AS24" s="482"/>
      <c r="AT24" s="482"/>
      <c r="AU24" s="482"/>
      <c r="AV24" s="482"/>
      <c r="AW24" s="482"/>
      <c r="AX24" s="482"/>
      <c r="AY24" s="482"/>
      <c r="AZ24" s="482"/>
      <c r="BA24" s="482"/>
      <c r="BB24" s="482"/>
      <c r="BC24" s="482"/>
      <c r="BD24" s="482"/>
      <c r="BE24" s="482"/>
      <c r="BF24" s="482"/>
      <c r="BG24" s="482"/>
      <c r="BH24" s="482"/>
      <c r="BI24" s="482"/>
      <c r="BJ24" s="482"/>
      <c r="BK24" s="482"/>
      <c r="BL24" s="482"/>
      <c r="BM24" s="482"/>
      <c r="BN24" s="482"/>
      <c r="BO24" s="482"/>
      <c r="BP24" s="482"/>
      <c r="BQ24" s="482"/>
      <c r="BR24" s="482"/>
      <c r="BS24" s="482"/>
      <c r="BT24" s="482"/>
      <c r="BU24" s="482"/>
      <c r="BV24" s="482"/>
      <c r="BW24" s="482"/>
      <c r="BX24" s="482"/>
      <c r="BY24" s="482"/>
      <c r="BZ24" s="482"/>
      <c r="CA24" s="482"/>
      <c r="CB24" s="482"/>
      <c r="CC24" s="482"/>
      <c r="CD24" s="482"/>
      <c r="CE24" s="482"/>
      <c r="CF24" s="482"/>
      <c r="CG24" s="482"/>
      <c r="CH24" s="482"/>
      <c r="CI24" s="482"/>
      <c r="CJ24" s="482"/>
      <c r="CK24" s="482"/>
      <c r="CL24" s="482"/>
      <c r="CM24" s="482"/>
      <c r="CN24" s="482"/>
      <c r="CO24" s="482"/>
      <c r="CP24" s="482"/>
      <c r="CQ24" s="482"/>
      <c r="CR24" s="482"/>
      <c r="CS24" s="482"/>
      <c r="CT24" s="482"/>
      <c r="CU24" s="482"/>
      <c r="CV24" s="482"/>
      <c r="CW24" s="482"/>
      <c r="CX24" s="482"/>
      <c r="CY24" s="482"/>
      <c r="CZ24" s="482"/>
      <c r="DA24" s="482"/>
      <c r="DB24" s="482"/>
      <c r="DC24" s="482"/>
      <c r="DD24" s="482"/>
      <c r="DE24" s="482"/>
      <c r="DF24" s="482"/>
      <c r="DG24" s="482"/>
      <c r="DH24" s="482"/>
      <c r="DI24" s="482"/>
      <c r="DJ24" s="482"/>
      <c r="DK24" s="482"/>
      <c r="DL24" s="482"/>
      <c r="DM24" s="482"/>
      <c r="DN24" s="482"/>
      <c r="DO24" s="482"/>
      <c r="DP24" s="482"/>
      <c r="DQ24" s="482"/>
      <c r="DR24" s="482"/>
      <c r="DS24" s="482"/>
      <c r="DT24" s="482"/>
      <c r="DU24" s="482"/>
      <c r="DV24" s="482"/>
      <c r="DW24" s="482"/>
      <c r="DX24" s="482"/>
      <c r="DY24" s="482"/>
      <c r="DZ24" s="482"/>
      <c r="EA24" s="482"/>
      <c r="EB24" s="482"/>
      <c r="EC24" s="482"/>
      <c r="ED24" s="482"/>
      <c r="EE24" s="482"/>
      <c r="EF24" s="482"/>
      <c r="EG24" s="482"/>
      <c r="EH24" s="482"/>
      <c r="EI24" s="482"/>
      <c r="EJ24" s="482"/>
      <c r="EK24" s="482"/>
      <c r="EL24" s="482"/>
      <c r="EM24" s="482"/>
      <c r="EN24" s="482"/>
      <c r="EO24" s="482"/>
      <c r="EP24" s="482"/>
      <c r="EQ24" s="482"/>
      <c r="ER24" s="482"/>
      <c r="ES24" s="482"/>
      <c r="ET24" s="482"/>
      <c r="EU24" s="482"/>
      <c r="EV24" s="482"/>
      <c r="EW24" s="482"/>
      <c r="EX24" s="482"/>
      <c r="EY24" s="482"/>
      <c r="EZ24" s="482"/>
      <c r="FA24" s="482"/>
      <c r="FB24" s="482"/>
      <c r="FC24" s="482"/>
      <c r="FD24" s="482"/>
      <c r="FE24" s="482"/>
      <c r="FF24" s="482"/>
      <c r="FG24" s="482"/>
      <c r="FH24" s="482"/>
      <c r="FI24" s="482"/>
      <c r="FJ24" s="482"/>
      <c r="FK24" s="482"/>
      <c r="FL24" s="482"/>
      <c r="FM24" s="482"/>
      <c r="FN24" s="482"/>
      <c r="FO24" s="482"/>
      <c r="FP24" s="482"/>
      <c r="FQ24" s="482"/>
      <c r="FR24" s="482"/>
      <c r="FS24" s="482"/>
      <c r="FT24" s="482"/>
      <c r="FU24" s="482"/>
      <c r="FV24" s="482"/>
      <c r="FW24" s="482"/>
      <c r="FX24" s="482"/>
      <c r="FY24" s="482"/>
      <c r="FZ24" s="482"/>
      <c r="GA24" s="482"/>
      <c r="GB24" s="482"/>
      <c r="GC24" s="482"/>
      <c r="GD24" s="482"/>
      <c r="GE24" s="482"/>
      <c r="GF24" s="482"/>
      <c r="GG24" s="482"/>
      <c r="GH24" s="482"/>
      <c r="GI24" s="482"/>
      <c r="GJ24" s="482"/>
      <c r="GK24" s="482"/>
      <c r="GL24" s="482"/>
      <c r="GM24" s="482"/>
      <c r="GN24" s="482"/>
      <c r="GO24" s="482"/>
      <c r="GP24" s="482"/>
      <c r="GQ24" s="482"/>
      <c r="GR24" s="482"/>
      <c r="GS24" s="482"/>
      <c r="GT24" s="482"/>
      <c r="GU24" s="482"/>
      <c r="GV24" s="482"/>
      <c r="GW24" s="482"/>
      <c r="GX24" s="482"/>
      <c r="GY24" s="482"/>
      <c r="GZ24" s="482"/>
      <c r="HA24" s="482"/>
      <c r="HB24" s="482"/>
      <c r="HC24" s="482"/>
      <c r="HD24" s="482"/>
      <c r="HE24" s="482"/>
      <c r="HF24" s="482"/>
      <c r="HG24" s="482"/>
      <c r="HH24" s="482"/>
      <c r="HI24" s="482"/>
      <c r="HJ24" s="482"/>
      <c r="HK24" s="482"/>
      <c r="HL24" s="482"/>
      <c r="HM24" s="482"/>
      <c r="HN24" s="482"/>
      <c r="HO24" s="482"/>
      <c r="HP24" s="482"/>
      <c r="HQ24" s="482"/>
      <c r="HR24" s="482"/>
      <c r="HS24" s="482"/>
      <c r="HT24" s="482"/>
      <c r="HU24" s="482"/>
      <c r="HV24" s="482"/>
      <c r="HW24" s="482"/>
      <c r="HX24" s="482"/>
      <c r="HY24" s="482"/>
      <c r="HZ24" s="482"/>
      <c r="IA24" s="482"/>
      <c r="IB24" s="482"/>
      <c r="IC24" s="482"/>
      <c r="ID24" s="482"/>
      <c r="IE24" s="482"/>
      <c r="IF24" s="482"/>
      <c r="IG24" s="482"/>
      <c r="IH24" s="482"/>
      <c r="II24" s="482"/>
      <c r="IJ24" s="482"/>
      <c r="IK24" s="482"/>
      <c r="IL24" s="482"/>
      <c r="IM24" s="482"/>
      <c r="IN24" s="482"/>
      <c r="IO24" s="482"/>
      <c r="IP24" s="482"/>
      <c r="IQ24" s="482"/>
    </row>
    <row r="25" spans="1:251" s="465" customFormat="1" ht="13.8" thickBot="1" x14ac:dyDescent="0.3">
      <c r="A25" s="543" t="s">
        <v>215</v>
      </c>
      <c r="B25" s="582">
        <v>4</v>
      </c>
      <c r="C25" s="581">
        <v>495</v>
      </c>
      <c r="D25" s="542">
        <f>B25*C25</f>
        <v>1980</v>
      </c>
      <c r="E25" s="580" t="s">
        <v>216</v>
      </c>
      <c r="F25" s="483"/>
      <c r="G25" s="481"/>
      <c r="H25" s="481"/>
      <c r="I25" s="481"/>
      <c r="J25" s="481"/>
      <c r="K25" s="481"/>
      <c r="L25" s="481"/>
      <c r="M25" s="481"/>
      <c r="N25" s="481"/>
      <c r="O25" s="481"/>
      <c r="P25" s="481"/>
      <c r="Q25" s="481"/>
      <c r="R25" s="481"/>
      <c r="S25" s="481"/>
      <c r="T25" s="482"/>
      <c r="U25" s="482"/>
      <c r="V25" s="482"/>
      <c r="W25" s="482"/>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2"/>
      <c r="AV25" s="482"/>
      <c r="AW25" s="482"/>
      <c r="AX25" s="482"/>
      <c r="AY25" s="482"/>
      <c r="AZ25" s="482"/>
      <c r="BA25" s="482"/>
      <c r="BB25" s="482"/>
      <c r="BC25" s="482"/>
      <c r="BD25" s="482"/>
      <c r="BE25" s="482"/>
      <c r="BF25" s="482"/>
      <c r="BG25" s="482"/>
      <c r="BH25" s="482"/>
      <c r="BI25" s="482"/>
      <c r="BJ25" s="482"/>
      <c r="BK25" s="482"/>
      <c r="BL25" s="482"/>
      <c r="BM25" s="482"/>
      <c r="BN25" s="482"/>
      <c r="BO25" s="482"/>
      <c r="BP25" s="482"/>
      <c r="BQ25" s="482"/>
      <c r="BR25" s="482"/>
      <c r="BS25" s="482"/>
      <c r="BT25" s="482"/>
      <c r="BU25" s="482"/>
      <c r="BV25" s="482"/>
      <c r="BW25" s="482"/>
      <c r="BX25" s="482"/>
      <c r="BY25" s="482"/>
      <c r="BZ25" s="482"/>
      <c r="CA25" s="482"/>
      <c r="CB25" s="482"/>
      <c r="CC25" s="482"/>
      <c r="CD25" s="482"/>
      <c r="CE25" s="482"/>
      <c r="CF25" s="482"/>
      <c r="CG25" s="482"/>
      <c r="CH25" s="482"/>
      <c r="CI25" s="482"/>
      <c r="CJ25" s="482"/>
      <c r="CK25" s="482"/>
      <c r="CL25" s="482"/>
      <c r="CM25" s="482"/>
      <c r="CN25" s="482"/>
      <c r="CO25" s="482"/>
      <c r="CP25" s="482"/>
      <c r="CQ25" s="482"/>
      <c r="CR25" s="482"/>
      <c r="CS25" s="482"/>
      <c r="CT25" s="482"/>
      <c r="CU25" s="482"/>
      <c r="CV25" s="482"/>
      <c r="CW25" s="482"/>
      <c r="CX25" s="482"/>
      <c r="CY25" s="482"/>
      <c r="CZ25" s="482"/>
      <c r="DA25" s="482"/>
      <c r="DB25" s="482"/>
      <c r="DC25" s="482"/>
      <c r="DD25" s="482"/>
      <c r="DE25" s="482"/>
      <c r="DF25" s="482"/>
      <c r="DG25" s="482"/>
      <c r="DH25" s="482"/>
      <c r="DI25" s="482"/>
      <c r="DJ25" s="482"/>
      <c r="DK25" s="482"/>
      <c r="DL25" s="482"/>
      <c r="DM25" s="482"/>
      <c r="DN25" s="482"/>
      <c r="DO25" s="482"/>
      <c r="DP25" s="482"/>
      <c r="DQ25" s="482"/>
      <c r="DR25" s="482"/>
      <c r="DS25" s="482"/>
      <c r="DT25" s="482"/>
      <c r="DU25" s="482"/>
      <c r="DV25" s="482"/>
      <c r="DW25" s="482"/>
      <c r="DX25" s="482"/>
      <c r="DY25" s="482"/>
      <c r="DZ25" s="482"/>
      <c r="EA25" s="482"/>
      <c r="EB25" s="482"/>
      <c r="EC25" s="482"/>
      <c r="ED25" s="482"/>
      <c r="EE25" s="482"/>
      <c r="EF25" s="482"/>
      <c r="EG25" s="482"/>
      <c r="EH25" s="482"/>
      <c r="EI25" s="482"/>
      <c r="EJ25" s="482"/>
      <c r="EK25" s="482"/>
      <c r="EL25" s="482"/>
      <c r="EM25" s="482"/>
      <c r="EN25" s="482"/>
      <c r="EO25" s="482"/>
      <c r="EP25" s="482"/>
      <c r="EQ25" s="482"/>
      <c r="ER25" s="482"/>
      <c r="ES25" s="482"/>
      <c r="ET25" s="482"/>
      <c r="EU25" s="482"/>
      <c r="EV25" s="482"/>
      <c r="EW25" s="482"/>
      <c r="EX25" s="482"/>
      <c r="EY25" s="482"/>
      <c r="EZ25" s="482"/>
      <c r="FA25" s="482"/>
      <c r="FB25" s="482"/>
      <c r="FC25" s="482"/>
      <c r="FD25" s="482"/>
      <c r="FE25" s="482"/>
      <c r="FF25" s="482"/>
      <c r="FG25" s="482"/>
      <c r="FH25" s="482"/>
      <c r="FI25" s="482"/>
      <c r="FJ25" s="482"/>
      <c r="FK25" s="482"/>
      <c r="FL25" s="482"/>
      <c r="FM25" s="482"/>
      <c r="FN25" s="482"/>
      <c r="FO25" s="482"/>
      <c r="FP25" s="482"/>
      <c r="FQ25" s="482"/>
      <c r="FR25" s="482"/>
      <c r="FS25" s="482"/>
      <c r="FT25" s="482"/>
      <c r="FU25" s="482"/>
      <c r="FV25" s="482"/>
      <c r="FW25" s="482"/>
      <c r="FX25" s="482"/>
      <c r="FY25" s="482"/>
      <c r="FZ25" s="482"/>
      <c r="GA25" s="482"/>
      <c r="GB25" s="482"/>
      <c r="GC25" s="482"/>
      <c r="GD25" s="482"/>
      <c r="GE25" s="482"/>
      <c r="GF25" s="482"/>
      <c r="GG25" s="482"/>
      <c r="GH25" s="482"/>
      <c r="GI25" s="482"/>
      <c r="GJ25" s="482"/>
      <c r="GK25" s="482"/>
      <c r="GL25" s="482"/>
      <c r="GM25" s="482"/>
      <c r="GN25" s="482"/>
      <c r="GO25" s="482"/>
      <c r="GP25" s="482"/>
      <c r="GQ25" s="482"/>
      <c r="GR25" s="482"/>
      <c r="GS25" s="482"/>
      <c r="GT25" s="482"/>
      <c r="GU25" s="482"/>
      <c r="GV25" s="482"/>
      <c r="GW25" s="482"/>
      <c r="GX25" s="482"/>
      <c r="GY25" s="482"/>
      <c r="GZ25" s="482"/>
      <c r="HA25" s="482"/>
      <c r="HB25" s="482"/>
      <c r="HC25" s="482"/>
      <c r="HD25" s="482"/>
      <c r="HE25" s="482"/>
      <c r="HF25" s="482"/>
      <c r="HG25" s="482"/>
      <c r="HH25" s="482"/>
      <c r="HI25" s="482"/>
      <c r="HJ25" s="482"/>
      <c r="HK25" s="482"/>
      <c r="HL25" s="482"/>
      <c r="HM25" s="482"/>
      <c r="HN25" s="482"/>
      <c r="HO25" s="482"/>
      <c r="HP25" s="482"/>
      <c r="HQ25" s="482"/>
      <c r="HR25" s="482"/>
      <c r="HS25" s="482"/>
      <c r="HT25" s="482"/>
      <c r="HU25" s="482"/>
      <c r="HV25" s="482"/>
      <c r="HW25" s="482"/>
      <c r="HX25" s="482"/>
      <c r="HY25" s="482"/>
      <c r="HZ25" s="482"/>
      <c r="IA25" s="482"/>
      <c r="IB25" s="482"/>
      <c r="IC25" s="482"/>
      <c r="ID25" s="482"/>
      <c r="IE25" s="482"/>
      <c r="IF25" s="482"/>
      <c r="IG25" s="482"/>
      <c r="IH25" s="482"/>
      <c r="II25" s="482"/>
      <c r="IJ25" s="482"/>
      <c r="IK25" s="482"/>
      <c r="IL25" s="482"/>
      <c r="IM25" s="482"/>
      <c r="IN25" s="482"/>
      <c r="IO25" s="482"/>
      <c r="IP25" s="482"/>
      <c r="IQ25" s="482"/>
    </row>
    <row r="26" spans="1:251" s="474" customFormat="1" ht="16.2" thickBot="1" x14ac:dyDescent="0.35">
      <c r="A26" s="579" t="s">
        <v>217</v>
      </c>
      <c r="B26" s="578"/>
      <c r="C26" s="577"/>
      <c r="D26" s="577"/>
      <c r="E26" s="544"/>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5"/>
      <c r="AN26" s="475"/>
      <c r="AO26" s="475"/>
      <c r="AP26" s="475"/>
      <c r="AQ26" s="475"/>
      <c r="AR26" s="475"/>
      <c r="AS26" s="475"/>
      <c r="AT26" s="475"/>
      <c r="AU26" s="475"/>
      <c r="AV26" s="475"/>
      <c r="AW26" s="475"/>
      <c r="AX26" s="475"/>
      <c r="AY26" s="475"/>
      <c r="AZ26" s="475"/>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5"/>
      <c r="CE26" s="475"/>
      <c r="CF26" s="475"/>
      <c r="CG26" s="475"/>
      <c r="CH26" s="475"/>
      <c r="CI26" s="475"/>
      <c r="CJ26" s="475"/>
      <c r="CK26" s="475"/>
      <c r="CL26" s="475"/>
      <c r="CM26" s="475"/>
      <c r="CN26" s="475"/>
      <c r="CO26" s="475"/>
      <c r="CP26" s="475"/>
      <c r="CQ26" s="475"/>
      <c r="CR26" s="475"/>
      <c r="CS26" s="475"/>
      <c r="CT26" s="475"/>
      <c r="CU26" s="475"/>
      <c r="CV26" s="475"/>
      <c r="CW26" s="475"/>
      <c r="CX26" s="475"/>
      <c r="CY26" s="475"/>
      <c r="CZ26" s="475"/>
      <c r="DA26" s="475"/>
      <c r="DB26" s="475"/>
      <c r="DC26" s="475"/>
      <c r="DD26" s="475"/>
      <c r="DE26" s="475"/>
      <c r="DF26" s="475"/>
      <c r="DG26" s="475"/>
      <c r="DH26" s="475"/>
      <c r="DI26" s="475"/>
      <c r="DJ26" s="475"/>
      <c r="DK26" s="475"/>
      <c r="DL26" s="475"/>
      <c r="DM26" s="475"/>
      <c r="DN26" s="475"/>
      <c r="DO26" s="475"/>
      <c r="DP26" s="475"/>
      <c r="DQ26" s="475"/>
      <c r="DR26" s="475"/>
      <c r="DS26" s="475"/>
      <c r="DT26" s="475"/>
      <c r="DU26" s="475"/>
      <c r="DV26" s="475"/>
      <c r="DW26" s="475"/>
      <c r="DX26" s="475"/>
      <c r="DY26" s="475"/>
      <c r="DZ26" s="475"/>
      <c r="EA26" s="475"/>
      <c r="EB26" s="475"/>
      <c r="EC26" s="475"/>
      <c r="ED26" s="475"/>
      <c r="EE26" s="475"/>
      <c r="EF26" s="475"/>
      <c r="EG26" s="475"/>
      <c r="EH26" s="475"/>
      <c r="EI26" s="475"/>
      <c r="EJ26" s="475"/>
      <c r="EK26" s="475"/>
      <c r="EL26" s="475"/>
      <c r="EM26" s="475"/>
      <c r="EN26" s="475"/>
      <c r="EO26" s="475"/>
      <c r="EP26" s="475"/>
      <c r="EQ26" s="475"/>
      <c r="ER26" s="475"/>
      <c r="ES26" s="475"/>
      <c r="ET26" s="475"/>
      <c r="EU26" s="475"/>
      <c r="EV26" s="475"/>
      <c r="EW26" s="475"/>
      <c r="EX26" s="475"/>
      <c r="EY26" s="475"/>
      <c r="EZ26" s="475"/>
      <c r="FA26" s="475"/>
      <c r="FB26" s="475"/>
      <c r="FC26" s="475"/>
      <c r="FD26" s="475"/>
      <c r="FE26" s="475"/>
      <c r="FF26" s="475"/>
      <c r="FG26" s="475"/>
      <c r="FH26" s="475"/>
      <c r="FI26" s="475"/>
      <c r="FJ26" s="475"/>
      <c r="FK26" s="475"/>
      <c r="FL26" s="475"/>
      <c r="FM26" s="475"/>
      <c r="FN26" s="475"/>
      <c r="FO26" s="475"/>
      <c r="FP26" s="475"/>
      <c r="FQ26" s="475"/>
      <c r="FR26" s="475"/>
      <c r="FS26" s="475"/>
      <c r="FT26" s="475"/>
      <c r="FU26" s="475"/>
      <c r="FV26" s="475"/>
      <c r="FW26" s="475"/>
      <c r="FX26" s="475"/>
      <c r="FY26" s="475"/>
      <c r="FZ26" s="475"/>
      <c r="GA26" s="475"/>
      <c r="GB26" s="475"/>
      <c r="GC26" s="475"/>
      <c r="GD26" s="475"/>
      <c r="GE26" s="475"/>
      <c r="GF26" s="475"/>
      <c r="GG26" s="475"/>
      <c r="GH26" s="475"/>
      <c r="GI26" s="475"/>
      <c r="GJ26" s="475"/>
      <c r="GK26" s="475"/>
      <c r="GL26" s="475"/>
      <c r="GM26" s="475"/>
      <c r="GN26" s="475"/>
      <c r="GO26" s="475"/>
      <c r="GP26" s="475"/>
      <c r="GQ26" s="475"/>
      <c r="GR26" s="475"/>
      <c r="GS26" s="475"/>
      <c r="GT26" s="475"/>
      <c r="GU26" s="475"/>
      <c r="GV26" s="475"/>
      <c r="GW26" s="475"/>
      <c r="GX26" s="475"/>
      <c r="GY26" s="475"/>
      <c r="GZ26" s="475"/>
      <c r="HA26" s="475"/>
      <c r="HB26" s="475"/>
      <c r="HC26" s="475"/>
      <c r="HD26" s="475"/>
      <c r="HE26" s="475"/>
      <c r="HF26" s="475"/>
      <c r="HG26" s="475"/>
      <c r="HH26" s="475"/>
      <c r="HI26" s="475"/>
      <c r="HJ26" s="475"/>
      <c r="HK26" s="475"/>
      <c r="HL26" s="475"/>
      <c r="HM26" s="475"/>
      <c r="HN26" s="475"/>
      <c r="HO26" s="475"/>
      <c r="HP26" s="475"/>
      <c r="HQ26" s="475"/>
      <c r="HR26" s="475"/>
      <c r="HS26" s="475"/>
      <c r="HT26" s="475"/>
      <c r="HU26" s="475"/>
      <c r="HV26" s="475"/>
      <c r="HW26" s="475"/>
      <c r="HX26" s="475"/>
      <c r="HY26" s="475"/>
      <c r="HZ26" s="475"/>
      <c r="IA26" s="475"/>
      <c r="IB26" s="475"/>
      <c r="IC26" s="475"/>
      <c r="ID26" s="475"/>
      <c r="IE26" s="475"/>
      <c r="IF26" s="475"/>
      <c r="IG26" s="475"/>
      <c r="IH26" s="475"/>
      <c r="II26" s="475"/>
      <c r="IJ26" s="475"/>
      <c r="IK26" s="475"/>
      <c r="IL26" s="475"/>
      <c r="IM26" s="475"/>
      <c r="IN26" s="475"/>
      <c r="IO26" s="475"/>
      <c r="IP26" s="475"/>
      <c r="IQ26" s="475"/>
    </row>
    <row r="27" spans="1:251" s="474" customFormat="1" x14ac:dyDescent="0.25">
      <c r="A27" s="576" t="s">
        <v>218</v>
      </c>
      <c r="B27" s="575">
        <v>200</v>
      </c>
      <c r="C27" s="574">
        <v>75</v>
      </c>
      <c r="D27" s="560">
        <f>B27*C27</f>
        <v>15000</v>
      </c>
      <c r="E27" s="573" t="s">
        <v>219</v>
      </c>
      <c r="F27" s="481"/>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5"/>
      <c r="AR27" s="475"/>
      <c r="AS27" s="475"/>
      <c r="AT27" s="475"/>
      <c r="AU27" s="475"/>
      <c r="AV27" s="475"/>
      <c r="AW27" s="475"/>
      <c r="AX27" s="475"/>
      <c r="AY27" s="475"/>
      <c r="AZ27" s="475"/>
      <c r="BA27" s="475"/>
      <c r="BB27" s="475"/>
      <c r="BC27" s="475"/>
      <c r="BD27" s="475"/>
      <c r="BE27" s="475"/>
      <c r="BF27" s="475"/>
      <c r="BG27" s="475"/>
      <c r="BH27" s="475"/>
      <c r="BI27" s="475"/>
      <c r="BJ27" s="475"/>
      <c r="BK27" s="475"/>
      <c r="BL27" s="475"/>
      <c r="BM27" s="475"/>
      <c r="BN27" s="475"/>
      <c r="BO27" s="475"/>
      <c r="BP27" s="475"/>
      <c r="BQ27" s="475"/>
      <c r="BR27" s="475"/>
      <c r="BS27" s="475"/>
      <c r="BT27" s="475"/>
      <c r="BU27" s="475"/>
      <c r="BV27" s="475"/>
      <c r="BW27" s="475"/>
      <c r="BX27" s="475"/>
      <c r="BY27" s="475"/>
      <c r="BZ27" s="475"/>
      <c r="CA27" s="475"/>
      <c r="CB27" s="475"/>
      <c r="CC27" s="475"/>
      <c r="CD27" s="475"/>
      <c r="CE27" s="475"/>
      <c r="CF27" s="475"/>
      <c r="CG27" s="475"/>
      <c r="CH27" s="475"/>
      <c r="CI27" s="475"/>
      <c r="CJ27" s="475"/>
      <c r="CK27" s="475"/>
      <c r="CL27" s="475"/>
      <c r="CM27" s="475"/>
      <c r="CN27" s="475"/>
      <c r="CO27" s="475"/>
      <c r="CP27" s="475"/>
      <c r="CQ27" s="475"/>
      <c r="CR27" s="475"/>
      <c r="CS27" s="475"/>
      <c r="CT27" s="475"/>
      <c r="CU27" s="475"/>
      <c r="CV27" s="475"/>
      <c r="CW27" s="475"/>
      <c r="CX27" s="475"/>
      <c r="CY27" s="475"/>
      <c r="CZ27" s="475"/>
      <c r="DA27" s="475"/>
      <c r="DB27" s="475"/>
      <c r="DC27" s="475"/>
      <c r="DD27" s="475"/>
      <c r="DE27" s="475"/>
      <c r="DF27" s="475"/>
      <c r="DG27" s="475"/>
      <c r="DH27" s="475"/>
      <c r="DI27" s="475"/>
      <c r="DJ27" s="475"/>
      <c r="DK27" s="475"/>
      <c r="DL27" s="475"/>
      <c r="DM27" s="475"/>
      <c r="DN27" s="475"/>
      <c r="DO27" s="475"/>
      <c r="DP27" s="475"/>
      <c r="DQ27" s="475"/>
      <c r="DR27" s="475"/>
      <c r="DS27" s="475"/>
      <c r="DT27" s="475"/>
      <c r="DU27" s="475"/>
      <c r="DV27" s="475"/>
      <c r="DW27" s="475"/>
      <c r="DX27" s="475"/>
      <c r="DY27" s="475"/>
      <c r="DZ27" s="475"/>
      <c r="EA27" s="475"/>
      <c r="EB27" s="475"/>
      <c r="EC27" s="475"/>
      <c r="ED27" s="475"/>
      <c r="EE27" s="475"/>
      <c r="EF27" s="475"/>
      <c r="EG27" s="475"/>
      <c r="EH27" s="475"/>
      <c r="EI27" s="475"/>
      <c r="EJ27" s="475"/>
      <c r="EK27" s="475"/>
      <c r="EL27" s="475"/>
      <c r="EM27" s="475"/>
      <c r="EN27" s="475"/>
      <c r="EO27" s="475"/>
      <c r="EP27" s="475"/>
      <c r="EQ27" s="475"/>
      <c r="ER27" s="475"/>
      <c r="ES27" s="475"/>
      <c r="ET27" s="475"/>
      <c r="EU27" s="475"/>
      <c r="EV27" s="475"/>
      <c r="EW27" s="475"/>
      <c r="EX27" s="475"/>
      <c r="EY27" s="475"/>
      <c r="EZ27" s="475"/>
      <c r="FA27" s="475"/>
      <c r="FB27" s="475"/>
      <c r="FC27" s="475"/>
      <c r="FD27" s="475"/>
      <c r="FE27" s="475"/>
      <c r="FF27" s="475"/>
      <c r="FG27" s="475"/>
      <c r="FH27" s="475"/>
      <c r="FI27" s="475"/>
      <c r="FJ27" s="475"/>
      <c r="FK27" s="475"/>
      <c r="FL27" s="475"/>
      <c r="FM27" s="475"/>
      <c r="FN27" s="475"/>
      <c r="FO27" s="475"/>
      <c r="FP27" s="475"/>
      <c r="FQ27" s="475"/>
      <c r="FR27" s="475"/>
      <c r="FS27" s="475"/>
      <c r="FT27" s="475"/>
      <c r="FU27" s="475"/>
      <c r="FV27" s="475"/>
      <c r="FW27" s="475"/>
      <c r="FX27" s="475"/>
      <c r="FY27" s="475"/>
      <c r="FZ27" s="475"/>
      <c r="GA27" s="475"/>
      <c r="GB27" s="475"/>
      <c r="GC27" s="475"/>
      <c r="GD27" s="475"/>
      <c r="GE27" s="475"/>
      <c r="GF27" s="475"/>
      <c r="GG27" s="475"/>
      <c r="GH27" s="475"/>
      <c r="GI27" s="475"/>
      <c r="GJ27" s="475"/>
      <c r="GK27" s="475"/>
      <c r="GL27" s="475"/>
      <c r="GM27" s="475"/>
      <c r="GN27" s="475"/>
      <c r="GO27" s="475"/>
      <c r="GP27" s="475"/>
      <c r="GQ27" s="475"/>
      <c r="GR27" s="475"/>
      <c r="GS27" s="475"/>
      <c r="GT27" s="475"/>
      <c r="GU27" s="475"/>
      <c r="GV27" s="475"/>
      <c r="GW27" s="475"/>
      <c r="GX27" s="475"/>
      <c r="GY27" s="475"/>
      <c r="GZ27" s="475"/>
      <c r="HA27" s="475"/>
      <c r="HB27" s="475"/>
      <c r="HC27" s="475"/>
      <c r="HD27" s="475"/>
      <c r="HE27" s="475"/>
      <c r="HF27" s="475"/>
      <c r="HG27" s="475"/>
      <c r="HH27" s="475"/>
      <c r="HI27" s="475"/>
      <c r="HJ27" s="475"/>
      <c r="HK27" s="475"/>
      <c r="HL27" s="475"/>
      <c r="HM27" s="475"/>
      <c r="HN27" s="475"/>
      <c r="HO27" s="475"/>
      <c r="HP27" s="475"/>
      <c r="HQ27" s="475"/>
      <c r="HR27" s="475"/>
      <c r="HS27" s="475"/>
      <c r="HT27" s="475"/>
      <c r="HU27" s="475"/>
      <c r="HV27" s="475"/>
      <c r="HW27" s="475"/>
      <c r="HX27" s="475"/>
      <c r="HY27" s="475"/>
      <c r="HZ27" s="475"/>
      <c r="IA27" s="475"/>
      <c r="IB27" s="475"/>
      <c r="IC27" s="475"/>
      <c r="ID27" s="475"/>
      <c r="IE27" s="475"/>
      <c r="IF27" s="475"/>
      <c r="IG27" s="475"/>
      <c r="IH27" s="475"/>
      <c r="II27" s="475"/>
      <c r="IJ27" s="475"/>
      <c r="IK27" s="475"/>
      <c r="IL27" s="475"/>
      <c r="IM27" s="475"/>
      <c r="IN27" s="475"/>
      <c r="IO27" s="475"/>
      <c r="IP27" s="475"/>
      <c r="IQ27" s="475"/>
    </row>
    <row r="28" spans="1:251" s="483" customFormat="1" ht="13.8" thickBot="1" x14ac:dyDescent="0.3">
      <c r="A28" s="496" t="s">
        <v>402</v>
      </c>
      <c r="B28" s="572">
        <v>0</v>
      </c>
      <c r="C28" s="552">
        <v>0</v>
      </c>
      <c r="D28" s="523">
        <f>B28*C28</f>
        <v>0</v>
      </c>
      <c r="E28" s="570" t="s">
        <v>401</v>
      </c>
      <c r="F28" s="481"/>
      <c r="G28" s="481"/>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481"/>
      <c r="AX28" s="481"/>
      <c r="AY28" s="481"/>
      <c r="AZ28" s="481"/>
      <c r="BA28" s="481"/>
      <c r="BB28" s="481"/>
      <c r="BC28" s="481"/>
      <c r="BD28" s="481"/>
      <c r="BE28" s="481"/>
      <c r="BF28" s="481"/>
      <c r="BG28" s="481"/>
      <c r="BH28" s="481"/>
      <c r="BI28" s="481"/>
      <c r="BJ28" s="481"/>
      <c r="BK28" s="481"/>
      <c r="BL28" s="481"/>
      <c r="BM28" s="481"/>
      <c r="BN28" s="481"/>
      <c r="BO28" s="481"/>
      <c r="BP28" s="481"/>
      <c r="BQ28" s="481"/>
      <c r="BR28" s="481"/>
      <c r="BS28" s="481"/>
      <c r="BT28" s="481"/>
      <c r="BU28" s="481"/>
      <c r="BV28" s="481"/>
      <c r="BW28" s="481"/>
      <c r="BX28" s="481"/>
      <c r="BY28" s="481"/>
      <c r="BZ28" s="481"/>
      <c r="CA28" s="481"/>
      <c r="CB28" s="481"/>
      <c r="CC28" s="481"/>
      <c r="CD28" s="481"/>
      <c r="CE28" s="481"/>
      <c r="CF28" s="481"/>
      <c r="CG28" s="481"/>
      <c r="CH28" s="481"/>
      <c r="CI28" s="481"/>
      <c r="CJ28" s="481"/>
      <c r="CK28" s="481"/>
      <c r="CL28" s="481"/>
      <c r="CM28" s="481"/>
      <c r="CN28" s="481"/>
      <c r="CO28" s="481"/>
      <c r="CP28" s="481"/>
      <c r="CQ28" s="481"/>
      <c r="CR28" s="481"/>
      <c r="CS28" s="481"/>
      <c r="CT28" s="481"/>
      <c r="CU28" s="481"/>
      <c r="CV28" s="481"/>
      <c r="CW28" s="481"/>
      <c r="CX28" s="481"/>
      <c r="CY28" s="481"/>
      <c r="CZ28" s="481"/>
      <c r="DA28" s="481"/>
      <c r="DB28" s="481"/>
      <c r="DC28" s="481"/>
      <c r="DD28" s="481"/>
      <c r="DE28" s="481"/>
      <c r="DF28" s="481"/>
      <c r="DG28" s="481"/>
      <c r="DH28" s="481"/>
      <c r="DI28" s="481"/>
      <c r="DJ28" s="481"/>
      <c r="DK28" s="481"/>
      <c r="DL28" s="481"/>
      <c r="DM28" s="481"/>
      <c r="DN28" s="481"/>
      <c r="DO28" s="481"/>
      <c r="DP28" s="481"/>
      <c r="DQ28" s="481"/>
      <c r="DR28" s="481"/>
      <c r="DS28" s="481"/>
      <c r="DT28" s="481"/>
      <c r="DU28" s="481"/>
      <c r="DV28" s="481"/>
      <c r="DW28" s="481"/>
      <c r="DX28" s="481"/>
      <c r="DY28" s="481"/>
      <c r="DZ28" s="481"/>
      <c r="EA28" s="481"/>
      <c r="EB28" s="481"/>
      <c r="EC28" s="481"/>
      <c r="ED28" s="481"/>
      <c r="EE28" s="481"/>
      <c r="EF28" s="481"/>
      <c r="EG28" s="481"/>
      <c r="EH28" s="481"/>
      <c r="EI28" s="481"/>
      <c r="EJ28" s="481"/>
      <c r="EK28" s="481"/>
      <c r="EL28" s="481"/>
      <c r="EM28" s="481"/>
      <c r="EN28" s="481"/>
      <c r="EO28" s="481"/>
      <c r="EP28" s="481"/>
      <c r="EQ28" s="481"/>
      <c r="ER28" s="481"/>
      <c r="ES28" s="481"/>
      <c r="ET28" s="481"/>
      <c r="EU28" s="481"/>
      <c r="EV28" s="481"/>
      <c r="EW28" s="481"/>
      <c r="EX28" s="481"/>
      <c r="EY28" s="481"/>
      <c r="EZ28" s="481"/>
      <c r="FA28" s="481"/>
      <c r="FB28" s="481"/>
      <c r="FC28" s="481"/>
      <c r="FD28" s="481"/>
      <c r="FE28" s="481"/>
      <c r="FF28" s="481"/>
      <c r="FG28" s="481"/>
      <c r="FH28" s="481"/>
      <c r="FI28" s="481"/>
      <c r="FJ28" s="481"/>
      <c r="FK28" s="481"/>
      <c r="FL28" s="481"/>
      <c r="FM28" s="481"/>
      <c r="FN28" s="481"/>
      <c r="FO28" s="481"/>
      <c r="FP28" s="481"/>
      <c r="FQ28" s="481"/>
      <c r="FR28" s="481"/>
      <c r="FS28" s="481"/>
      <c r="FT28" s="481"/>
      <c r="FU28" s="481"/>
      <c r="FV28" s="481"/>
      <c r="FW28" s="481"/>
      <c r="FX28" s="481"/>
      <c r="FY28" s="481"/>
      <c r="FZ28" s="481"/>
      <c r="GA28" s="481"/>
      <c r="GB28" s="481"/>
      <c r="GC28" s="481"/>
      <c r="GD28" s="481"/>
      <c r="GE28" s="481"/>
      <c r="GF28" s="481"/>
      <c r="GG28" s="481"/>
      <c r="GH28" s="481"/>
      <c r="GI28" s="481"/>
      <c r="GJ28" s="481"/>
      <c r="GK28" s="481"/>
      <c r="GL28" s="481"/>
      <c r="GM28" s="481"/>
      <c r="GN28" s="481"/>
      <c r="GO28" s="481"/>
      <c r="GP28" s="481"/>
      <c r="GQ28" s="481"/>
      <c r="GR28" s="481"/>
      <c r="GS28" s="481"/>
      <c r="GT28" s="481"/>
      <c r="GU28" s="481"/>
      <c r="GV28" s="481"/>
      <c r="GW28" s="481"/>
      <c r="GX28" s="481"/>
      <c r="GY28" s="481"/>
      <c r="GZ28" s="481"/>
      <c r="HA28" s="481"/>
      <c r="HB28" s="481"/>
      <c r="HC28" s="481"/>
      <c r="HD28" s="481"/>
      <c r="HE28" s="481"/>
      <c r="HF28" s="481"/>
      <c r="HG28" s="481"/>
      <c r="HH28" s="481"/>
      <c r="HI28" s="481"/>
      <c r="HJ28" s="481"/>
      <c r="HK28" s="481"/>
      <c r="HL28" s="481"/>
      <c r="HM28" s="481"/>
      <c r="HN28" s="481"/>
      <c r="HO28" s="481"/>
      <c r="HP28" s="481"/>
      <c r="HQ28" s="481"/>
      <c r="HR28" s="481"/>
      <c r="HS28" s="481"/>
      <c r="HT28" s="481"/>
      <c r="HU28" s="481"/>
      <c r="HV28" s="481"/>
      <c r="HW28" s="481"/>
      <c r="HX28" s="481"/>
      <c r="HY28" s="481"/>
      <c r="HZ28" s="481"/>
      <c r="IA28" s="481"/>
      <c r="IB28" s="481"/>
      <c r="IC28" s="481"/>
      <c r="ID28" s="481"/>
      <c r="IE28" s="481"/>
      <c r="IF28" s="481"/>
      <c r="IG28" s="481"/>
      <c r="IH28" s="481"/>
      <c r="II28" s="481"/>
      <c r="IJ28" s="481"/>
      <c r="IK28" s="481"/>
      <c r="IL28" s="481"/>
      <c r="IM28" s="481"/>
      <c r="IN28" s="481"/>
      <c r="IO28" s="481"/>
      <c r="IP28" s="481"/>
      <c r="IQ28" s="481"/>
    </row>
    <row r="29" spans="1:251" s="477" customFormat="1" ht="16.2" thickBot="1" x14ac:dyDescent="0.35">
      <c r="A29" s="546" t="s">
        <v>400</v>
      </c>
      <c r="B29" s="569"/>
      <c r="C29" s="568"/>
      <c r="D29" s="567"/>
      <c r="E29" s="566"/>
      <c r="F29" s="475"/>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476"/>
      <c r="BL29" s="476"/>
      <c r="BM29" s="476"/>
      <c r="BN29" s="476"/>
      <c r="BO29" s="476"/>
      <c r="BP29" s="476"/>
      <c r="BQ29" s="476"/>
      <c r="BR29" s="476"/>
      <c r="BS29" s="476"/>
      <c r="BT29" s="476"/>
      <c r="BU29" s="476"/>
      <c r="BV29" s="476"/>
      <c r="BW29" s="476"/>
      <c r="BX29" s="476"/>
      <c r="BY29" s="476"/>
      <c r="BZ29" s="476"/>
      <c r="CA29" s="476"/>
      <c r="CB29" s="476"/>
      <c r="CC29" s="476"/>
      <c r="CD29" s="476"/>
      <c r="CE29" s="476"/>
      <c r="CF29" s="476"/>
      <c r="CG29" s="476"/>
      <c r="CH29" s="476"/>
      <c r="CI29" s="476"/>
      <c r="CJ29" s="476"/>
      <c r="CK29" s="476"/>
      <c r="CL29" s="476"/>
      <c r="CM29" s="476"/>
      <c r="CN29" s="476"/>
      <c r="CO29" s="476"/>
      <c r="CP29" s="476"/>
      <c r="CQ29" s="476"/>
      <c r="CR29" s="476"/>
      <c r="CS29" s="476"/>
      <c r="CT29" s="476"/>
      <c r="CU29" s="476"/>
      <c r="CV29" s="476"/>
      <c r="CW29" s="476"/>
      <c r="CX29" s="476"/>
      <c r="CY29" s="476"/>
      <c r="CZ29" s="476"/>
      <c r="DA29" s="476"/>
      <c r="DB29" s="476"/>
      <c r="DC29" s="476"/>
      <c r="DD29" s="476"/>
      <c r="DE29" s="476"/>
      <c r="DF29" s="476"/>
      <c r="DG29" s="476"/>
      <c r="DH29" s="476"/>
      <c r="DI29" s="476"/>
      <c r="DJ29" s="476"/>
      <c r="DK29" s="476"/>
      <c r="DL29" s="476"/>
      <c r="DM29" s="476"/>
      <c r="DN29" s="476"/>
      <c r="DO29" s="476"/>
      <c r="DP29" s="476"/>
      <c r="DQ29" s="476"/>
      <c r="DR29" s="476"/>
      <c r="DS29" s="476"/>
      <c r="DT29" s="476"/>
      <c r="DU29" s="476"/>
      <c r="DV29" s="476"/>
      <c r="DW29" s="476"/>
      <c r="DX29" s="476"/>
      <c r="DY29" s="476"/>
      <c r="DZ29" s="476"/>
      <c r="EA29" s="476"/>
      <c r="EB29" s="476"/>
      <c r="EC29" s="476"/>
      <c r="ED29" s="476"/>
      <c r="EE29" s="476"/>
      <c r="EF29" s="476"/>
      <c r="EG29" s="476"/>
      <c r="EH29" s="476"/>
      <c r="EI29" s="476"/>
      <c r="EJ29" s="476"/>
      <c r="EK29" s="476"/>
      <c r="EL29" s="476"/>
      <c r="EM29" s="476"/>
      <c r="EN29" s="476"/>
      <c r="EO29" s="476"/>
      <c r="EP29" s="476"/>
      <c r="EQ29" s="476"/>
      <c r="ER29" s="476"/>
      <c r="ES29" s="476"/>
      <c r="ET29" s="476"/>
      <c r="EU29" s="476"/>
      <c r="EV29" s="476"/>
      <c r="EW29" s="476"/>
      <c r="EX29" s="476"/>
      <c r="EY29" s="476"/>
      <c r="EZ29" s="476"/>
      <c r="FA29" s="476"/>
      <c r="FB29" s="476"/>
      <c r="FC29" s="476"/>
      <c r="FD29" s="476"/>
      <c r="FE29" s="476"/>
      <c r="FF29" s="476"/>
      <c r="FG29" s="476"/>
      <c r="FH29" s="476"/>
      <c r="FI29" s="476"/>
      <c r="FJ29" s="476"/>
      <c r="FK29" s="476"/>
      <c r="FL29" s="476"/>
      <c r="FM29" s="476"/>
      <c r="FN29" s="476"/>
      <c r="FO29" s="476"/>
      <c r="FP29" s="476"/>
      <c r="FQ29" s="476"/>
      <c r="FR29" s="476"/>
      <c r="FS29" s="476"/>
      <c r="FT29" s="476"/>
      <c r="FU29" s="476"/>
      <c r="FV29" s="476"/>
      <c r="FW29" s="476"/>
      <c r="FX29" s="476"/>
      <c r="FY29" s="476"/>
      <c r="FZ29" s="476"/>
      <c r="GA29" s="476"/>
      <c r="GB29" s="476"/>
      <c r="GC29" s="476"/>
      <c r="GD29" s="476"/>
      <c r="GE29" s="476"/>
      <c r="GF29" s="476"/>
      <c r="GG29" s="476"/>
      <c r="GH29" s="476"/>
      <c r="GI29" s="476"/>
      <c r="GJ29" s="476"/>
      <c r="GK29" s="476"/>
      <c r="GL29" s="476"/>
      <c r="GM29" s="476"/>
      <c r="GN29" s="476"/>
      <c r="GO29" s="476"/>
      <c r="GP29" s="476"/>
      <c r="GQ29" s="476"/>
      <c r="GR29" s="476"/>
      <c r="GS29" s="476"/>
      <c r="GT29" s="476"/>
      <c r="GU29" s="476"/>
      <c r="GV29" s="476"/>
      <c r="GW29" s="476"/>
      <c r="GX29" s="476"/>
      <c r="GY29" s="476"/>
      <c r="GZ29" s="476"/>
      <c r="HA29" s="476"/>
      <c r="HB29" s="476"/>
      <c r="HC29" s="476"/>
      <c r="HD29" s="476"/>
      <c r="HE29" s="476"/>
      <c r="HF29" s="476"/>
      <c r="HG29" s="476"/>
      <c r="HH29" s="476"/>
      <c r="HI29" s="476"/>
      <c r="HJ29" s="476"/>
      <c r="HK29" s="476"/>
      <c r="HL29" s="476"/>
      <c r="HM29" s="476"/>
      <c r="HN29" s="476"/>
      <c r="HO29" s="476"/>
      <c r="HP29" s="476"/>
      <c r="HQ29" s="476"/>
      <c r="HR29" s="476"/>
      <c r="HS29" s="476"/>
      <c r="HT29" s="476"/>
      <c r="HU29" s="476"/>
      <c r="HV29" s="476"/>
      <c r="HW29" s="476"/>
      <c r="HX29" s="476"/>
      <c r="HY29" s="476"/>
      <c r="HZ29" s="476"/>
      <c r="IA29" s="476"/>
      <c r="IB29" s="476"/>
      <c r="IC29" s="476"/>
      <c r="ID29" s="476"/>
      <c r="IE29" s="476"/>
      <c r="IF29" s="476"/>
      <c r="IG29" s="476"/>
      <c r="IH29" s="476"/>
      <c r="II29" s="476"/>
      <c r="IJ29" s="476"/>
      <c r="IK29" s="476"/>
      <c r="IL29" s="476"/>
      <c r="IM29" s="476"/>
      <c r="IN29" s="476"/>
      <c r="IO29" s="476"/>
      <c r="IP29" s="476"/>
      <c r="IQ29" s="476"/>
    </row>
    <row r="30" spans="1:251" s="477" customFormat="1" x14ac:dyDescent="0.25">
      <c r="A30" s="565" t="s">
        <v>237</v>
      </c>
      <c r="B30" s="557">
        <v>200</v>
      </c>
      <c r="C30" s="556">
        <v>230</v>
      </c>
      <c r="D30" s="523">
        <f>B30*C30</f>
        <v>46000</v>
      </c>
      <c r="E30" s="555" t="s">
        <v>383</v>
      </c>
      <c r="F30" s="475"/>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6"/>
      <c r="BZ30" s="476"/>
      <c r="CA30" s="476"/>
      <c r="CB30" s="476"/>
      <c r="CC30" s="476"/>
      <c r="CD30" s="476"/>
      <c r="CE30" s="476"/>
      <c r="CF30" s="476"/>
      <c r="CG30" s="476"/>
      <c r="CH30" s="476"/>
      <c r="CI30" s="476"/>
      <c r="CJ30" s="476"/>
      <c r="CK30" s="476"/>
      <c r="CL30" s="476"/>
      <c r="CM30" s="476"/>
      <c r="CN30" s="476"/>
      <c r="CO30" s="476"/>
      <c r="CP30" s="476"/>
      <c r="CQ30" s="476"/>
      <c r="CR30" s="476"/>
      <c r="CS30" s="476"/>
      <c r="CT30" s="476"/>
      <c r="CU30" s="476"/>
      <c r="CV30" s="476"/>
      <c r="CW30" s="476"/>
      <c r="CX30" s="476"/>
      <c r="CY30" s="476"/>
      <c r="CZ30" s="476"/>
      <c r="DA30" s="476"/>
      <c r="DB30" s="476"/>
      <c r="DC30" s="476"/>
      <c r="DD30" s="476"/>
      <c r="DE30" s="476"/>
      <c r="DF30" s="476"/>
      <c r="DG30" s="476"/>
      <c r="DH30" s="476"/>
      <c r="DI30" s="476"/>
      <c r="DJ30" s="476"/>
      <c r="DK30" s="476"/>
      <c r="DL30" s="476"/>
      <c r="DM30" s="476"/>
      <c r="DN30" s="476"/>
      <c r="DO30" s="476"/>
      <c r="DP30" s="476"/>
      <c r="DQ30" s="476"/>
      <c r="DR30" s="476"/>
      <c r="DS30" s="476"/>
      <c r="DT30" s="476"/>
      <c r="DU30" s="476"/>
      <c r="DV30" s="476"/>
      <c r="DW30" s="476"/>
      <c r="DX30" s="476"/>
      <c r="DY30" s="476"/>
      <c r="DZ30" s="476"/>
      <c r="EA30" s="476"/>
      <c r="EB30" s="476"/>
      <c r="EC30" s="476"/>
      <c r="ED30" s="476"/>
      <c r="EE30" s="476"/>
      <c r="EF30" s="476"/>
      <c r="EG30" s="476"/>
      <c r="EH30" s="476"/>
      <c r="EI30" s="476"/>
      <c r="EJ30" s="476"/>
      <c r="EK30" s="476"/>
      <c r="EL30" s="476"/>
      <c r="EM30" s="476"/>
      <c r="EN30" s="476"/>
      <c r="EO30" s="476"/>
      <c r="EP30" s="476"/>
      <c r="EQ30" s="476"/>
      <c r="ER30" s="476"/>
      <c r="ES30" s="476"/>
      <c r="ET30" s="476"/>
      <c r="EU30" s="476"/>
      <c r="EV30" s="476"/>
      <c r="EW30" s="476"/>
      <c r="EX30" s="476"/>
      <c r="EY30" s="476"/>
      <c r="EZ30" s="476"/>
      <c r="FA30" s="476"/>
      <c r="FB30" s="476"/>
      <c r="FC30" s="476"/>
      <c r="FD30" s="476"/>
      <c r="FE30" s="476"/>
      <c r="FF30" s="476"/>
      <c r="FG30" s="476"/>
      <c r="FH30" s="476"/>
      <c r="FI30" s="476"/>
      <c r="FJ30" s="476"/>
      <c r="FK30" s="476"/>
      <c r="FL30" s="476"/>
      <c r="FM30" s="476"/>
      <c r="FN30" s="476"/>
      <c r="FO30" s="476"/>
      <c r="FP30" s="476"/>
      <c r="FQ30" s="476"/>
      <c r="FR30" s="476"/>
      <c r="FS30" s="476"/>
      <c r="FT30" s="476"/>
      <c r="FU30" s="476"/>
      <c r="FV30" s="476"/>
      <c r="FW30" s="476"/>
      <c r="FX30" s="476"/>
      <c r="FY30" s="476"/>
      <c r="FZ30" s="476"/>
      <c r="GA30" s="476"/>
      <c r="GB30" s="476"/>
      <c r="GC30" s="476"/>
      <c r="GD30" s="476"/>
      <c r="GE30" s="476"/>
      <c r="GF30" s="476"/>
      <c r="GG30" s="476"/>
      <c r="GH30" s="476"/>
      <c r="GI30" s="476"/>
      <c r="GJ30" s="476"/>
      <c r="GK30" s="476"/>
      <c r="GL30" s="476"/>
      <c r="GM30" s="476"/>
      <c r="GN30" s="476"/>
      <c r="GO30" s="476"/>
      <c r="GP30" s="476"/>
      <c r="GQ30" s="476"/>
      <c r="GR30" s="476"/>
      <c r="GS30" s="476"/>
      <c r="GT30" s="476"/>
      <c r="GU30" s="476"/>
      <c r="GV30" s="476"/>
      <c r="GW30" s="476"/>
      <c r="GX30" s="476"/>
      <c r="GY30" s="476"/>
      <c r="GZ30" s="476"/>
      <c r="HA30" s="476"/>
      <c r="HB30" s="476"/>
      <c r="HC30" s="476"/>
      <c r="HD30" s="476"/>
      <c r="HE30" s="476"/>
      <c r="HF30" s="476"/>
      <c r="HG30" s="476"/>
      <c r="HH30" s="476"/>
      <c r="HI30" s="476"/>
      <c r="HJ30" s="476"/>
      <c r="HK30" s="476"/>
      <c r="HL30" s="476"/>
      <c r="HM30" s="476"/>
      <c r="HN30" s="476"/>
      <c r="HO30" s="476"/>
      <c r="HP30" s="476"/>
      <c r="HQ30" s="476"/>
      <c r="HR30" s="476"/>
      <c r="HS30" s="476"/>
      <c r="HT30" s="476"/>
      <c r="HU30" s="476"/>
      <c r="HV30" s="476"/>
      <c r="HW30" s="476"/>
      <c r="HX30" s="476"/>
      <c r="HY30" s="476"/>
      <c r="HZ30" s="476"/>
      <c r="IA30" s="476"/>
      <c r="IB30" s="476"/>
      <c r="IC30" s="476"/>
      <c r="ID30" s="476"/>
      <c r="IE30" s="476"/>
      <c r="IF30" s="476"/>
      <c r="IG30" s="476"/>
      <c r="IH30" s="476"/>
      <c r="II30" s="476"/>
      <c r="IJ30" s="476"/>
      <c r="IK30" s="476"/>
      <c r="IL30" s="476"/>
      <c r="IM30" s="476"/>
      <c r="IN30" s="476"/>
      <c r="IO30" s="476"/>
      <c r="IP30" s="476"/>
      <c r="IQ30" s="476"/>
    </row>
    <row r="31" spans="1:251" s="477" customFormat="1" x14ac:dyDescent="0.25">
      <c r="A31" s="565" t="s">
        <v>90</v>
      </c>
      <c r="B31" s="557">
        <v>1</v>
      </c>
      <c r="C31" s="556">
        <v>3530</v>
      </c>
      <c r="D31" s="523">
        <f>B31*C31</f>
        <v>3530</v>
      </c>
      <c r="E31" s="555"/>
      <c r="F31" s="475"/>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6"/>
      <c r="CE31" s="476"/>
      <c r="CF31" s="476"/>
      <c r="CG31" s="476"/>
      <c r="CH31" s="476"/>
      <c r="CI31" s="476"/>
      <c r="CJ31" s="476"/>
      <c r="CK31" s="476"/>
      <c r="CL31" s="476"/>
      <c r="CM31" s="476"/>
      <c r="CN31" s="476"/>
      <c r="CO31" s="476"/>
      <c r="CP31" s="476"/>
      <c r="CQ31" s="476"/>
      <c r="CR31" s="476"/>
      <c r="CS31" s="476"/>
      <c r="CT31" s="476"/>
      <c r="CU31" s="476"/>
      <c r="CV31" s="476"/>
      <c r="CW31" s="476"/>
      <c r="CX31" s="476"/>
      <c r="CY31" s="476"/>
      <c r="CZ31" s="476"/>
      <c r="DA31" s="476"/>
      <c r="DB31" s="476"/>
      <c r="DC31" s="476"/>
      <c r="DD31" s="476"/>
      <c r="DE31" s="476"/>
      <c r="DF31" s="476"/>
      <c r="DG31" s="476"/>
      <c r="DH31" s="476"/>
      <c r="DI31" s="476"/>
      <c r="DJ31" s="476"/>
      <c r="DK31" s="476"/>
      <c r="DL31" s="476"/>
      <c r="DM31" s="476"/>
      <c r="DN31" s="476"/>
      <c r="DO31" s="476"/>
      <c r="DP31" s="476"/>
      <c r="DQ31" s="476"/>
      <c r="DR31" s="476"/>
      <c r="DS31" s="476"/>
      <c r="DT31" s="476"/>
      <c r="DU31" s="476"/>
      <c r="DV31" s="476"/>
      <c r="DW31" s="476"/>
      <c r="DX31" s="476"/>
      <c r="DY31" s="476"/>
      <c r="DZ31" s="476"/>
      <c r="EA31" s="476"/>
      <c r="EB31" s="476"/>
      <c r="EC31" s="476"/>
      <c r="ED31" s="476"/>
      <c r="EE31" s="476"/>
      <c r="EF31" s="476"/>
      <c r="EG31" s="476"/>
      <c r="EH31" s="476"/>
      <c r="EI31" s="476"/>
      <c r="EJ31" s="476"/>
      <c r="EK31" s="476"/>
      <c r="EL31" s="476"/>
      <c r="EM31" s="476"/>
      <c r="EN31" s="476"/>
      <c r="EO31" s="476"/>
      <c r="EP31" s="476"/>
      <c r="EQ31" s="476"/>
      <c r="ER31" s="476"/>
      <c r="ES31" s="476"/>
      <c r="ET31" s="476"/>
      <c r="EU31" s="476"/>
      <c r="EV31" s="476"/>
      <c r="EW31" s="476"/>
      <c r="EX31" s="476"/>
      <c r="EY31" s="476"/>
      <c r="EZ31" s="476"/>
      <c r="FA31" s="476"/>
      <c r="FB31" s="476"/>
      <c r="FC31" s="476"/>
      <c r="FD31" s="476"/>
      <c r="FE31" s="476"/>
      <c r="FF31" s="476"/>
      <c r="FG31" s="476"/>
      <c r="FH31" s="476"/>
      <c r="FI31" s="476"/>
      <c r="FJ31" s="476"/>
      <c r="FK31" s="476"/>
      <c r="FL31" s="476"/>
      <c r="FM31" s="476"/>
      <c r="FN31" s="476"/>
      <c r="FO31" s="476"/>
      <c r="FP31" s="476"/>
      <c r="FQ31" s="476"/>
      <c r="FR31" s="476"/>
      <c r="FS31" s="476"/>
      <c r="FT31" s="476"/>
      <c r="FU31" s="476"/>
      <c r="FV31" s="476"/>
      <c r="FW31" s="476"/>
      <c r="FX31" s="476"/>
      <c r="FY31" s="476"/>
      <c r="FZ31" s="476"/>
      <c r="GA31" s="476"/>
      <c r="GB31" s="476"/>
      <c r="GC31" s="476"/>
      <c r="GD31" s="476"/>
      <c r="GE31" s="476"/>
      <c r="GF31" s="476"/>
      <c r="GG31" s="476"/>
      <c r="GH31" s="476"/>
      <c r="GI31" s="476"/>
      <c r="GJ31" s="476"/>
      <c r="GK31" s="476"/>
      <c r="GL31" s="476"/>
      <c r="GM31" s="476"/>
      <c r="GN31" s="476"/>
      <c r="GO31" s="476"/>
      <c r="GP31" s="476"/>
      <c r="GQ31" s="476"/>
      <c r="GR31" s="476"/>
      <c r="GS31" s="476"/>
      <c r="GT31" s="476"/>
      <c r="GU31" s="476"/>
      <c r="GV31" s="476"/>
      <c r="GW31" s="476"/>
      <c r="GX31" s="476"/>
      <c r="GY31" s="476"/>
      <c r="GZ31" s="476"/>
      <c r="HA31" s="476"/>
      <c r="HB31" s="476"/>
      <c r="HC31" s="476"/>
      <c r="HD31" s="476"/>
      <c r="HE31" s="476"/>
      <c r="HF31" s="476"/>
      <c r="HG31" s="476"/>
      <c r="HH31" s="476"/>
      <c r="HI31" s="476"/>
      <c r="HJ31" s="476"/>
      <c r="HK31" s="476"/>
      <c r="HL31" s="476"/>
      <c r="HM31" s="476"/>
      <c r="HN31" s="476"/>
      <c r="HO31" s="476"/>
      <c r="HP31" s="476"/>
      <c r="HQ31" s="476"/>
      <c r="HR31" s="476"/>
      <c r="HS31" s="476"/>
      <c r="HT31" s="476"/>
      <c r="HU31" s="476"/>
      <c r="HV31" s="476"/>
      <c r="HW31" s="476"/>
      <c r="HX31" s="476"/>
      <c r="HY31" s="476"/>
      <c r="HZ31" s="476"/>
      <c r="IA31" s="476"/>
      <c r="IB31" s="476"/>
      <c r="IC31" s="476"/>
      <c r="ID31" s="476"/>
      <c r="IE31" s="476"/>
      <c r="IF31" s="476"/>
      <c r="IG31" s="476"/>
      <c r="IH31" s="476"/>
      <c r="II31" s="476"/>
      <c r="IJ31" s="476"/>
      <c r="IK31" s="476"/>
      <c r="IL31" s="476"/>
      <c r="IM31" s="476"/>
      <c r="IN31" s="476"/>
      <c r="IO31" s="476"/>
      <c r="IP31" s="476"/>
      <c r="IQ31" s="476"/>
    </row>
    <row r="32" spans="1:251" s="477" customFormat="1" ht="13.8" thickBot="1" x14ac:dyDescent="0.3">
      <c r="A32" s="565" t="s">
        <v>382</v>
      </c>
      <c r="B32" s="557">
        <v>1</v>
      </c>
      <c r="C32" s="556">
        <v>3350</v>
      </c>
      <c r="D32" s="523">
        <f>B32*C32</f>
        <v>3350</v>
      </c>
      <c r="E32" s="555"/>
      <c r="F32" s="475"/>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476"/>
      <c r="BL32" s="476"/>
      <c r="BM32" s="476"/>
      <c r="BN32" s="476"/>
      <c r="BO32" s="476"/>
      <c r="BP32" s="476"/>
      <c r="BQ32" s="476"/>
      <c r="BR32" s="476"/>
      <c r="BS32" s="476"/>
      <c r="BT32" s="476"/>
      <c r="BU32" s="476"/>
      <c r="BV32" s="476"/>
      <c r="BW32" s="476"/>
      <c r="BX32" s="476"/>
      <c r="BY32" s="476"/>
      <c r="BZ32" s="476"/>
      <c r="CA32" s="476"/>
      <c r="CB32" s="476"/>
      <c r="CC32" s="476"/>
      <c r="CD32" s="476"/>
      <c r="CE32" s="476"/>
      <c r="CF32" s="476"/>
      <c r="CG32" s="476"/>
      <c r="CH32" s="476"/>
      <c r="CI32" s="476"/>
      <c r="CJ32" s="476"/>
      <c r="CK32" s="476"/>
      <c r="CL32" s="476"/>
      <c r="CM32" s="476"/>
      <c r="CN32" s="476"/>
      <c r="CO32" s="476"/>
      <c r="CP32" s="476"/>
      <c r="CQ32" s="476"/>
      <c r="CR32" s="476"/>
      <c r="CS32" s="476"/>
      <c r="CT32" s="476"/>
      <c r="CU32" s="476"/>
      <c r="CV32" s="476"/>
      <c r="CW32" s="476"/>
      <c r="CX32" s="476"/>
      <c r="CY32" s="476"/>
      <c r="CZ32" s="476"/>
      <c r="DA32" s="476"/>
      <c r="DB32" s="476"/>
      <c r="DC32" s="476"/>
      <c r="DD32" s="476"/>
      <c r="DE32" s="476"/>
      <c r="DF32" s="476"/>
      <c r="DG32" s="476"/>
      <c r="DH32" s="476"/>
      <c r="DI32" s="476"/>
      <c r="DJ32" s="476"/>
      <c r="DK32" s="476"/>
      <c r="DL32" s="476"/>
      <c r="DM32" s="476"/>
      <c r="DN32" s="476"/>
      <c r="DO32" s="476"/>
      <c r="DP32" s="476"/>
      <c r="DQ32" s="476"/>
      <c r="DR32" s="476"/>
      <c r="DS32" s="476"/>
      <c r="DT32" s="476"/>
      <c r="DU32" s="476"/>
      <c r="DV32" s="476"/>
      <c r="DW32" s="476"/>
      <c r="DX32" s="476"/>
      <c r="DY32" s="476"/>
      <c r="DZ32" s="476"/>
      <c r="EA32" s="476"/>
      <c r="EB32" s="476"/>
      <c r="EC32" s="476"/>
      <c r="ED32" s="476"/>
      <c r="EE32" s="476"/>
      <c r="EF32" s="476"/>
      <c r="EG32" s="476"/>
      <c r="EH32" s="476"/>
      <c r="EI32" s="476"/>
      <c r="EJ32" s="476"/>
      <c r="EK32" s="476"/>
      <c r="EL32" s="476"/>
      <c r="EM32" s="476"/>
      <c r="EN32" s="476"/>
      <c r="EO32" s="476"/>
      <c r="EP32" s="476"/>
      <c r="EQ32" s="476"/>
      <c r="ER32" s="476"/>
      <c r="ES32" s="476"/>
      <c r="ET32" s="476"/>
      <c r="EU32" s="476"/>
      <c r="EV32" s="476"/>
      <c r="EW32" s="476"/>
      <c r="EX32" s="476"/>
      <c r="EY32" s="476"/>
      <c r="EZ32" s="476"/>
      <c r="FA32" s="476"/>
      <c r="FB32" s="476"/>
      <c r="FC32" s="476"/>
      <c r="FD32" s="476"/>
      <c r="FE32" s="476"/>
      <c r="FF32" s="476"/>
      <c r="FG32" s="476"/>
      <c r="FH32" s="476"/>
      <c r="FI32" s="476"/>
      <c r="FJ32" s="476"/>
      <c r="FK32" s="476"/>
      <c r="FL32" s="476"/>
      <c r="FM32" s="476"/>
      <c r="FN32" s="476"/>
      <c r="FO32" s="476"/>
      <c r="FP32" s="476"/>
      <c r="FQ32" s="476"/>
      <c r="FR32" s="476"/>
      <c r="FS32" s="476"/>
      <c r="FT32" s="476"/>
      <c r="FU32" s="476"/>
      <c r="FV32" s="476"/>
      <c r="FW32" s="476"/>
      <c r="FX32" s="476"/>
      <c r="FY32" s="476"/>
      <c r="FZ32" s="476"/>
      <c r="GA32" s="476"/>
      <c r="GB32" s="476"/>
      <c r="GC32" s="476"/>
      <c r="GD32" s="476"/>
      <c r="GE32" s="476"/>
      <c r="GF32" s="476"/>
      <c r="GG32" s="476"/>
      <c r="GH32" s="476"/>
      <c r="GI32" s="476"/>
      <c r="GJ32" s="476"/>
      <c r="GK32" s="476"/>
      <c r="GL32" s="476"/>
      <c r="GM32" s="476"/>
      <c r="GN32" s="476"/>
      <c r="GO32" s="476"/>
      <c r="GP32" s="476"/>
      <c r="GQ32" s="476"/>
      <c r="GR32" s="476"/>
      <c r="GS32" s="476"/>
      <c r="GT32" s="476"/>
      <c r="GU32" s="476"/>
      <c r="GV32" s="476"/>
      <c r="GW32" s="476"/>
      <c r="GX32" s="476"/>
      <c r="GY32" s="476"/>
      <c r="GZ32" s="476"/>
      <c r="HA32" s="476"/>
      <c r="HB32" s="476"/>
      <c r="HC32" s="476"/>
      <c r="HD32" s="476"/>
      <c r="HE32" s="476"/>
      <c r="HF32" s="476"/>
      <c r="HG32" s="476"/>
      <c r="HH32" s="476"/>
      <c r="HI32" s="476"/>
      <c r="HJ32" s="476"/>
      <c r="HK32" s="476"/>
      <c r="HL32" s="476"/>
      <c r="HM32" s="476"/>
      <c r="HN32" s="476"/>
      <c r="HO32" s="476"/>
      <c r="HP32" s="476"/>
      <c r="HQ32" s="476"/>
      <c r="HR32" s="476"/>
      <c r="HS32" s="476"/>
      <c r="HT32" s="476"/>
      <c r="HU32" s="476"/>
      <c r="HV32" s="476"/>
      <c r="HW32" s="476"/>
      <c r="HX32" s="476"/>
      <c r="HY32" s="476"/>
      <c r="HZ32" s="476"/>
      <c r="IA32" s="476"/>
      <c r="IB32" s="476"/>
      <c r="IC32" s="476"/>
      <c r="ID32" s="476"/>
      <c r="IE32" s="476"/>
      <c r="IF32" s="476"/>
      <c r="IG32" s="476"/>
      <c r="IH32" s="476"/>
      <c r="II32" s="476"/>
      <c r="IJ32" s="476"/>
      <c r="IK32" s="476"/>
      <c r="IL32" s="476"/>
      <c r="IM32" s="476"/>
      <c r="IN32" s="476"/>
      <c r="IO32" s="476"/>
      <c r="IP32" s="476"/>
      <c r="IQ32" s="476"/>
    </row>
    <row r="33" spans="1:251" s="477" customFormat="1" ht="16.2" thickBot="1" x14ac:dyDescent="0.35">
      <c r="A33" s="546" t="s">
        <v>399</v>
      </c>
      <c r="B33" s="569"/>
      <c r="C33" s="568"/>
      <c r="D33" s="567"/>
      <c r="E33" s="566"/>
      <c r="F33" s="475"/>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c r="BH33" s="476"/>
      <c r="BI33" s="476"/>
      <c r="BJ33" s="476"/>
      <c r="BK33" s="476"/>
      <c r="BL33" s="476"/>
      <c r="BM33" s="476"/>
      <c r="BN33" s="476"/>
      <c r="BO33" s="476"/>
      <c r="BP33" s="476"/>
      <c r="BQ33" s="476"/>
      <c r="BR33" s="476"/>
      <c r="BS33" s="476"/>
      <c r="BT33" s="476"/>
      <c r="BU33" s="476"/>
      <c r="BV33" s="476"/>
      <c r="BW33" s="476"/>
      <c r="BX33" s="476"/>
      <c r="BY33" s="476"/>
      <c r="BZ33" s="476"/>
      <c r="CA33" s="476"/>
      <c r="CB33" s="476"/>
      <c r="CC33" s="476"/>
      <c r="CD33" s="476"/>
      <c r="CE33" s="476"/>
      <c r="CF33" s="476"/>
      <c r="CG33" s="476"/>
      <c r="CH33" s="476"/>
      <c r="CI33" s="476"/>
      <c r="CJ33" s="476"/>
      <c r="CK33" s="476"/>
      <c r="CL33" s="476"/>
      <c r="CM33" s="476"/>
      <c r="CN33" s="476"/>
      <c r="CO33" s="476"/>
      <c r="CP33" s="476"/>
      <c r="CQ33" s="476"/>
      <c r="CR33" s="476"/>
      <c r="CS33" s="476"/>
      <c r="CT33" s="476"/>
      <c r="CU33" s="476"/>
      <c r="CV33" s="476"/>
      <c r="CW33" s="476"/>
      <c r="CX33" s="476"/>
      <c r="CY33" s="476"/>
      <c r="CZ33" s="476"/>
      <c r="DA33" s="476"/>
      <c r="DB33" s="476"/>
      <c r="DC33" s="476"/>
      <c r="DD33" s="476"/>
      <c r="DE33" s="476"/>
      <c r="DF33" s="476"/>
      <c r="DG33" s="476"/>
      <c r="DH33" s="476"/>
      <c r="DI33" s="476"/>
      <c r="DJ33" s="476"/>
      <c r="DK33" s="476"/>
      <c r="DL33" s="476"/>
      <c r="DM33" s="476"/>
      <c r="DN33" s="476"/>
      <c r="DO33" s="476"/>
      <c r="DP33" s="476"/>
      <c r="DQ33" s="476"/>
      <c r="DR33" s="476"/>
      <c r="DS33" s="476"/>
      <c r="DT33" s="476"/>
      <c r="DU33" s="476"/>
      <c r="DV33" s="476"/>
      <c r="DW33" s="476"/>
      <c r="DX33" s="476"/>
      <c r="DY33" s="476"/>
      <c r="DZ33" s="476"/>
      <c r="EA33" s="476"/>
      <c r="EB33" s="476"/>
      <c r="EC33" s="476"/>
      <c r="ED33" s="476"/>
      <c r="EE33" s="476"/>
      <c r="EF33" s="476"/>
      <c r="EG33" s="476"/>
      <c r="EH33" s="476"/>
      <c r="EI33" s="476"/>
      <c r="EJ33" s="476"/>
      <c r="EK33" s="476"/>
      <c r="EL33" s="476"/>
      <c r="EM33" s="476"/>
      <c r="EN33" s="476"/>
      <c r="EO33" s="476"/>
      <c r="EP33" s="476"/>
      <c r="EQ33" s="476"/>
      <c r="ER33" s="476"/>
      <c r="ES33" s="476"/>
      <c r="ET33" s="476"/>
      <c r="EU33" s="476"/>
      <c r="EV33" s="476"/>
      <c r="EW33" s="476"/>
      <c r="EX33" s="476"/>
      <c r="EY33" s="476"/>
      <c r="EZ33" s="476"/>
      <c r="FA33" s="476"/>
      <c r="FB33" s="476"/>
      <c r="FC33" s="476"/>
      <c r="FD33" s="476"/>
      <c r="FE33" s="476"/>
      <c r="FF33" s="476"/>
      <c r="FG33" s="476"/>
      <c r="FH33" s="476"/>
      <c r="FI33" s="476"/>
      <c r="FJ33" s="476"/>
      <c r="FK33" s="476"/>
      <c r="FL33" s="476"/>
      <c r="FM33" s="476"/>
      <c r="FN33" s="476"/>
      <c r="FO33" s="476"/>
      <c r="FP33" s="476"/>
      <c r="FQ33" s="476"/>
      <c r="FR33" s="476"/>
      <c r="FS33" s="476"/>
      <c r="FT33" s="476"/>
      <c r="FU33" s="476"/>
      <c r="FV33" s="476"/>
      <c r="FW33" s="476"/>
      <c r="FX33" s="476"/>
      <c r="FY33" s="476"/>
      <c r="FZ33" s="476"/>
      <c r="GA33" s="476"/>
      <c r="GB33" s="476"/>
      <c r="GC33" s="476"/>
      <c r="GD33" s="476"/>
      <c r="GE33" s="476"/>
      <c r="GF33" s="476"/>
      <c r="GG33" s="476"/>
      <c r="GH33" s="476"/>
      <c r="GI33" s="476"/>
      <c r="GJ33" s="476"/>
      <c r="GK33" s="476"/>
      <c r="GL33" s="476"/>
      <c r="GM33" s="476"/>
      <c r="GN33" s="476"/>
      <c r="GO33" s="476"/>
      <c r="GP33" s="476"/>
      <c r="GQ33" s="476"/>
      <c r="GR33" s="476"/>
      <c r="GS33" s="476"/>
      <c r="GT33" s="476"/>
      <c r="GU33" s="476"/>
      <c r="GV33" s="476"/>
      <c r="GW33" s="476"/>
      <c r="GX33" s="476"/>
      <c r="GY33" s="476"/>
      <c r="GZ33" s="476"/>
      <c r="HA33" s="476"/>
      <c r="HB33" s="476"/>
      <c r="HC33" s="476"/>
      <c r="HD33" s="476"/>
      <c r="HE33" s="476"/>
      <c r="HF33" s="476"/>
      <c r="HG33" s="476"/>
      <c r="HH33" s="476"/>
      <c r="HI33" s="476"/>
      <c r="HJ33" s="476"/>
      <c r="HK33" s="476"/>
      <c r="HL33" s="476"/>
      <c r="HM33" s="476"/>
      <c r="HN33" s="476"/>
      <c r="HO33" s="476"/>
      <c r="HP33" s="476"/>
      <c r="HQ33" s="476"/>
      <c r="HR33" s="476"/>
      <c r="HS33" s="476"/>
      <c r="HT33" s="476"/>
      <c r="HU33" s="476"/>
      <c r="HV33" s="476"/>
      <c r="HW33" s="476"/>
      <c r="HX33" s="476"/>
      <c r="HY33" s="476"/>
      <c r="HZ33" s="476"/>
      <c r="IA33" s="476"/>
      <c r="IB33" s="476"/>
      <c r="IC33" s="476"/>
      <c r="ID33" s="476"/>
      <c r="IE33" s="476"/>
      <c r="IF33" s="476"/>
      <c r="IG33" s="476"/>
      <c r="IH33" s="476"/>
      <c r="II33" s="476"/>
      <c r="IJ33" s="476"/>
      <c r="IK33" s="476"/>
      <c r="IL33" s="476"/>
      <c r="IM33" s="476"/>
      <c r="IN33" s="476"/>
      <c r="IO33" s="476"/>
      <c r="IP33" s="476"/>
      <c r="IQ33" s="476"/>
    </row>
    <row r="34" spans="1:251" s="477" customFormat="1" x14ac:dyDescent="0.25">
      <c r="A34" s="564" t="s">
        <v>381</v>
      </c>
      <c r="B34" s="562">
        <v>1</v>
      </c>
      <c r="C34" s="560">
        <v>27000</v>
      </c>
      <c r="D34" s="560">
        <f t="shared" ref="D34:D40" si="0">B34*C34</f>
        <v>27000</v>
      </c>
      <c r="E34" s="559" t="s">
        <v>380</v>
      </c>
      <c r="F34" s="475"/>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476"/>
      <c r="CF34" s="476"/>
      <c r="CG34" s="476"/>
      <c r="CH34" s="476"/>
      <c r="CI34" s="476"/>
      <c r="CJ34" s="476"/>
      <c r="CK34" s="476"/>
      <c r="CL34" s="476"/>
      <c r="CM34" s="476"/>
      <c r="CN34" s="476"/>
      <c r="CO34" s="476"/>
      <c r="CP34" s="476"/>
      <c r="CQ34" s="476"/>
      <c r="CR34" s="476"/>
      <c r="CS34" s="476"/>
      <c r="CT34" s="476"/>
      <c r="CU34" s="476"/>
      <c r="CV34" s="476"/>
      <c r="CW34" s="476"/>
      <c r="CX34" s="476"/>
      <c r="CY34" s="476"/>
      <c r="CZ34" s="476"/>
      <c r="DA34" s="476"/>
      <c r="DB34" s="476"/>
      <c r="DC34" s="476"/>
      <c r="DD34" s="476"/>
      <c r="DE34" s="476"/>
      <c r="DF34" s="476"/>
      <c r="DG34" s="476"/>
      <c r="DH34" s="476"/>
      <c r="DI34" s="476"/>
      <c r="DJ34" s="476"/>
      <c r="DK34" s="476"/>
      <c r="DL34" s="476"/>
      <c r="DM34" s="476"/>
      <c r="DN34" s="476"/>
      <c r="DO34" s="476"/>
      <c r="DP34" s="476"/>
      <c r="DQ34" s="476"/>
      <c r="DR34" s="476"/>
      <c r="DS34" s="476"/>
      <c r="DT34" s="476"/>
      <c r="DU34" s="476"/>
      <c r="DV34" s="476"/>
      <c r="DW34" s="476"/>
      <c r="DX34" s="476"/>
      <c r="DY34" s="476"/>
      <c r="DZ34" s="476"/>
      <c r="EA34" s="476"/>
      <c r="EB34" s="476"/>
      <c r="EC34" s="476"/>
      <c r="ED34" s="476"/>
      <c r="EE34" s="476"/>
      <c r="EF34" s="476"/>
      <c r="EG34" s="476"/>
      <c r="EH34" s="476"/>
      <c r="EI34" s="476"/>
      <c r="EJ34" s="476"/>
      <c r="EK34" s="476"/>
      <c r="EL34" s="476"/>
      <c r="EM34" s="476"/>
      <c r="EN34" s="476"/>
      <c r="EO34" s="476"/>
      <c r="EP34" s="476"/>
      <c r="EQ34" s="476"/>
      <c r="ER34" s="476"/>
      <c r="ES34" s="476"/>
      <c r="ET34" s="476"/>
      <c r="EU34" s="476"/>
      <c r="EV34" s="476"/>
      <c r="EW34" s="476"/>
      <c r="EX34" s="476"/>
      <c r="EY34" s="476"/>
      <c r="EZ34" s="476"/>
      <c r="FA34" s="476"/>
      <c r="FB34" s="476"/>
      <c r="FC34" s="476"/>
      <c r="FD34" s="476"/>
      <c r="FE34" s="476"/>
      <c r="FF34" s="476"/>
      <c r="FG34" s="476"/>
      <c r="FH34" s="476"/>
      <c r="FI34" s="476"/>
      <c r="FJ34" s="476"/>
      <c r="FK34" s="476"/>
      <c r="FL34" s="476"/>
      <c r="FM34" s="476"/>
      <c r="FN34" s="476"/>
      <c r="FO34" s="476"/>
      <c r="FP34" s="476"/>
      <c r="FQ34" s="476"/>
      <c r="FR34" s="476"/>
      <c r="FS34" s="476"/>
      <c r="FT34" s="476"/>
      <c r="FU34" s="476"/>
      <c r="FV34" s="476"/>
      <c r="FW34" s="476"/>
      <c r="FX34" s="476"/>
      <c r="FY34" s="476"/>
      <c r="FZ34" s="476"/>
      <c r="GA34" s="476"/>
      <c r="GB34" s="476"/>
      <c r="GC34" s="476"/>
      <c r="GD34" s="476"/>
      <c r="GE34" s="476"/>
      <c r="GF34" s="476"/>
      <c r="GG34" s="476"/>
      <c r="GH34" s="476"/>
      <c r="GI34" s="476"/>
      <c r="GJ34" s="476"/>
      <c r="GK34" s="476"/>
      <c r="GL34" s="476"/>
      <c r="GM34" s="476"/>
      <c r="GN34" s="476"/>
      <c r="GO34" s="476"/>
      <c r="GP34" s="476"/>
      <c r="GQ34" s="476"/>
      <c r="GR34" s="476"/>
      <c r="GS34" s="476"/>
      <c r="GT34" s="476"/>
      <c r="GU34" s="476"/>
      <c r="GV34" s="476"/>
      <c r="GW34" s="476"/>
      <c r="GX34" s="476"/>
      <c r="GY34" s="476"/>
      <c r="GZ34" s="476"/>
      <c r="HA34" s="476"/>
      <c r="HB34" s="476"/>
      <c r="HC34" s="476"/>
      <c r="HD34" s="476"/>
      <c r="HE34" s="476"/>
      <c r="HF34" s="476"/>
      <c r="HG34" s="476"/>
      <c r="HH34" s="476"/>
      <c r="HI34" s="476"/>
      <c r="HJ34" s="476"/>
      <c r="HK34" s="476"/>
      <c r="HL34" s="476"/>
      <c r="HM34" s="476"/>
      <c r="HN34" s="476"/>
      <c r="HO34" s="476"/>
      <c r="HP34" s="476"/>
      <c r="HQ34" s="476"/>
      <c r="HR34" s="476"/>
      <c r="HS34" s="476"/>
      <c r="HT34" s="476"/>
      <c r="HU34" s="476"/>
      <c r="HV34" s="476"/>
      <c r="HW34" s="476"/>
      <c r="HX34" s="476"/>
      <c r="HY34" s="476"/>
      <c r="HZ34" s="476"/>
      <c r="IA34" s="476"/>
      <c r="IB34" s="476"/>
      <c r="IC34" s="476"/>
      <c r="ID34" s="476"/>
      <c r="IE34" s="476"/>
      <c r="IF34" s="476"/>
      <c r="IG34" s="476"/>
      <c r="IH34" s="476"/>
      <c r="II34" s="476"/>
      <c r="IJ34" s="476"/>
      <c r="IK34" s="476"/>
      <c r="IL34" s="476"/>
      <c r="IM34" s="476"/>
      <c r="IN34" s="476"/>
      <c r="IO34" s="476"/>
      <c r="IP34" s="476"/>
      <c r="IQ34" s="476"/>
    </row>
    <row r="35" spans="1:251" s="477" customFormat="1" x14ac:dyDescent="0.25">
      <c r="A35" s="564" t="s">
        <v>379</v>
      </c>
      <c r="B35" s="562">
        <v>1</v>
      </c>
      <c r="C35" s="561">
        <v>6700</v>
      </c>
      <c r="D35" s="560">
        <f t="shared" si="0"/>
        <v>6700</v>
      </c>
      <c r="E35" s="559"/>
      <c r="F35" s="475"/>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6"/>
      <c r="CU35" s="476"/>
      <c r="CV35" s="476"/>
      <c r="CW35" s="476"/>
      <c r="CX35" s="476"/>
      <c r="CY35" s="476"/>
      <c r="CZ35" s="476"/>
      <c r="DA35" s="476"/>
      <c r="DB35" s="476"/>
      <c r="DC35" s="476"/>
      <c r="DD35" s="476"/>
      <c r="DE35" s="476"/>
      <c r="DF35" s="476"/>
      <c r="DG35" s="476"/>
      <c r="DH35" s="476"/>
      <c r="DI35" s="476"/>
      <c r="DJ35" s="476"/>
      <c r="DK35" s="476"/>
      <c r="DL35" s="476"/>
      <c r="DM35" s="476"/>
      <c r="DN35" s="476"/>
      <c r="DO35" s="476"/>
      <c r="DP35" s="476"/>
      <c r="DQ35" s="476"/>
      <c r="DR35" s="476"/>
      <c r="DS35" s="476"/>
      <c r="DT35" s="476"/>
      <c r="DU35" s="476"/>
      <c r="DV35" s="476"/>
      <c r="DW35" s="476"/>
      <c r="DX35" s="476"/>
      <c r="DY35" s="476"/>
      <c r="DZ35" s="476"/>
      <c r="EA35" s="476"/>
      <c r="EB35" s="476"/>
      <c r="EC35" s="476"/>
      <c r="ED35" s="476"/>
      <c r="EE35" s="476"/>
      <c r="EF35" s="476"/>
      <c r="EG35" s="476"/>
      <c r="EH35" s="476"/>
      <c r="EI35" s="476"/>
      <c r="EJ35" s="476"/>
      <c r="EK35" s="476"/>
      <c r="EL35" s="476"/>
      <c r="EM35" s="476"/>
      <c r="EN35" s="476"/>
      <c r="EO35" s="476"/>
      <c r="EP35" s="476"/>
      <c r="EQ35" s="476"/>
      <c r="ER35" s="476"/>
      <c r="ES35" s="476"/>
      <c r="ET35" s="476"/>
      <c r="EU35" s="476"/>
      <c r="EV35" s="476"/>
      <c r="EW35" s="476"/>
      <c r="EX35" s="476"/>
      <c r="EY35" s="476"/>
      <c r="EZ35" s="476"/>
      <c r="FA35" s="476"/>
      <c r="FB35" s="476"/>
      <c r="FC35" s="476"/>
      <c r="FD35" s="476"/>
      <c r="FE35" s="476"/>
      <c r="FF35" s="476"/>
      <c r="FG35" s="476"/>
      <c r="FH35" s="476"/>
      <c r="FI35" s="476"/>
      <c r="FJ35" s="476"/>
      <c r="FK35" s="476"/>
      <c r="FL35" s="476"/>
      <c r="FM35" s="476"/>
      <c r="FN35" s="476"/>
      <c r="FO35" s="476"/>
      <c r="FP35" s="476"/>
      <c r="FQ35" s="476"/>
      <c r="FR35" s="476"/>
      <c r="FS35" s="476"/>
      <c r="FT35" s="476"/>
      <c r="FU35" s="476"/>
      <c r="FV35" s="476"/>
      <c r="FW35" s="476"/>
      <c r="FX35" s="476"/>
      <c r="FY35" s="476"/>
      <c r="FZ35" s="476"/>
      <c r="GA35" s="476"/>
      <c r="GB35" s="476"/>
      <c r="GC35" s="476"/>
      <c r="GD35" s="476"/>
      <c r="GE35" s="476"/>
      <c r="GF35" s="476"/>
      <c r="GG35" s="476"/>
      <c r="GH35" s="476"/>
      <c r="GI35" s="476"/>
      <c r="GJ35" s="476"/>
      <c r="GK35" s="476"/>
      <c r="GL35" s="476"/>
      <c r="GM35" s="476"/>
      <c r="GN35" s="476"/>
      <c r="GO35" s="476"/>
      <c r="GP35" s="476"/>
      <c r="GQ35" s="476"/>
      <c r="GR35" s="476"/>
      <c r="GS35" s="476"/>
      <c r="GT35" s="476"/>
      <c r="GU35" s="476"/>
      <c r="GV35" s="476"/>
      <c r="GW35" s="476"/>
      <c r="GX35" s="476"/>
      <c r="GY35" s="476"/>
      <c r="GZ35" s="476"/>
      <c r="HA35" s="476"/>
      <c r="HB35" s="476"/>
      <c r="HC35" s="476"/>
      <c r="HD35" s="476"/>
      <c r="HE35" s="476"/>
      <c r="HF35" s="476"/>
      <c r="HG35" s="476"/>
      <c r="HH35" s="476"/>
      <c r="HI35" s="476"/>
      <c r="HJ35" s="476"/>
      <c r="HK35" s="476"/>
      <c r="HL35" s="476"/>
      <c r="HM35" s="476"/>
      <c r="HN35" s="476"/>
      <c r="HO35" s="476"/>
      <c r="HP35" s="476"/>
      <c r="HQ35" s="476"/>
      <c r="HR35" s="476"/>
      <c r="HS35" s="476"/>
      <c r="HT35" s="476"/>
      <c r="HU35" s="476"/>
      <c r="HV35" s="476"/>
      <c r="HW35" s="476"/>
      <c r="HX35" s="476"/>
      <c r="HY35" s="476"/>
      <c r="HZ35" s="476"/>
      <c r="IA35" s="476"/>
      <c r="IB35" s="476"/>
      <c r="IC35" s="476"/>
      <c r="ID35" s="476"/>
      <c r="IE35" s="476"/>
      <c r="IF35" s="476"/>
      <c r="IG35" s="476"/>
      <c r="IH35" s="476"/>
      <c r="II35" s="476"/>
      <c r="IJ35" s="476"/>
      <c r="IK35" s="476"/>
      <c r="IL35" s="476"/>
      <c r="IM35" s="476"/>
      <c r="IN35" s="476"/>
      <c r="IO35" s="476"/>
      <c r="IP35" s="476"/>
      <c r="IQ35" s="476"/>
    </row>
    <row r="36" spans="1:251" s="477" customFormat="1" ht="23.4" x14ac:dyDescent="0.25">
      <c r="A36" s="563" t="s">
        <v>245</v>
      </c>
      <c r="B36" s="562">
        <v>0</v>
      </c>
      <c r="C36" s="561">
        <v>19180</v>
      </c>
      <c r="D36" s="560">
        <f t="shared" si="0"/>
        <v>0</v>
      </c>
      <c r="E36" s="559" t="s">
        <v>246</v>
      </c>
      <c r="F36" s="475"/>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c r="AT36" s="476"/>
      <c r="AU36" s="476"/>
      <c r="AV36" s="476"/>
      <c r="AW36" s="476"/>
      <c r="AX36" s="476"/>
      <c r="AY36" s="476"/>
      <c r="AZ36" s="476"/>
      <c r="BA36" s="476"/>
      <c r="BB36" s="476"/>
      <c r="BC36" s="476"/>
      <c r="BD36" s="476"/>
      <c r="BE36" s="476"/>
      <c r="BF36" s="476"/>
      <c r="BG36" s="476"/>
      <c r="BH36" s="476"/>
      <c r="BI36" s="476"/>
      <c r="BJ36" s="476"/>
      <c r="BK36" s="476"/>
      <c r="BL36" s="476"/>
      <c r="BM36" s="476"/>
      <c r="BN36" s="476"/>
      <c r="BO36" s="476"/>
      <c r="BP36" s="476"/>
      <c r="BQ36" s="476"/>
      <c r="BR36" s="476"/>
      <c r="BS36" s="476"/>
      <c r="BT36" s="476"/>
      <c r="BU36" s="476"/>
      <c r="BV36" s="476"/>
      <c r="BW36" s="476"/>
      <c r="BX36" s="476"/>
      <c r="BY36" s="476"/>
      <c r="BZ36" s="476"/>
      <c r="CA36" s="476"/>
      <c r="CB36" s="476"/>
      <c r="CC36" s="476"/>
      <c r="CD36" s="476"/>
      <c r="CE36" s="476"/>
      <c r="CF36" s="476"/>
      <c r="CG36" s="476"/>
      <c r="CH36" s="476"/>
      <c r="CI36" s="476"/>
      <c r="CJ36" s="476"/>
      <c r="CK36" s="476"/>
      <c r="CL36" s="476"/>
      <c r="CM36" s="476"/>
      <c r="CN36" s="476"/>
      <c r="CO36" s="476"/>
      <c r="CP36" s="476"/>
      <c r="CQ36" s="476"/>
      <c r="CR36" s="476"/>
      <c r="CS36" s="476"/>
      <c r="CT36" s="476"/>
      <c r="CU36" s="476"/>
      <c r="CV36" s="476"/>
      <c r="CW36" s="476"/>
      <c r="CX36" s="476"/>
      <c r="CY36" s="476"/>
      <c r="CZ36" s="476"/>
      <c r="DA36" s="476"/>
      <c r="DB36" s="476"/>
      <c r="DC36" s="476"/>
      <c r="DD36" s="476"/>
      <c r="DE36" s="476"/>
      <c r="DF36" s="476"/>
      <c r="DG36" s="476"/>
      <c r="DH36" s="476"/>
      <c r="DI36" s="476"/>
      <c r="DJ36" s="476"/>
      <c r="DK36" s="476"/>
      <c r="DL36" s="476"/>
      <c r="DM36" s="476"/>
      <c r="DN36" s="476"/>
      <c r="DO36" s="476"/>
      <c r="DP36" s="476"/>
      <c r="DQ36" s="476"/>
      <c r="DR36" s="476"/>
      <c r="DS36" s="476"/>
      <c r="DT36" s="476"/>
      <c r="DU36" s="476"/>
      <c r="DV36" s="476"/>
      <c r="DW36" s="476"/>
      <c r="DX36" s="476"/>
      <c r="DY36" s="476"/>
      <c r="DZ36" s="476"/>
      <c r="EA36" s="476"/>
      <c r="EB36" s="476"/>
      <c r="EC36" s="476"/>
      <c r="ED36" s="476"/>
      <c r="EE36" s="476"/>
      <c r="EF36" s="476"/>
      <c r="EG36" s="476"/>
      <c r="EH36" s="476"/>
      <c r="EI36" s="476"/>
      <c r="EJ36" s="476"/>
      <c r="EK36" s="476"/>
      <c r="EL36" s="476"/>
      <c r="EM36" s="476"/>
      <c r="EN36" s="476"/>
      <c r="EO36" s="476"/>
      <c r="EP36" s="476"/>
      <c r="EQ36" s="476"/>
      <c r="ER36" s="476"/>
      <c r="ES36" s="476"/>
      <c r="ET36" s="476"/>
      <c r="EU36" s="476"/>
      <c r="EV36" s="476"/>
      <c r="EW36" s="476"/>
      <c r="EX36" s="476"/>
      <c r="EY36" s="476"/>
      <c r="EZ36" s="476"/>
      <c r="FA36" s="476"/>
      <c r="FB36" s="476"/>
      <c r="FC36" s="476"/>
      <c r="FD36" s="476"/>
      <c r="FE36" s="476"/>
      <c r="FF36" s="476"/>
      <c r="FG36" s="476"/>
      <c r="FH36" s="476"/>
      <c r="FI36" s="476"/>
      <c r="FJ36" s="476"/>
      <c r="FK36" s="476"/>
      <c r="FL36" s="476"/>
      <c r="FM36" s="476"/>
      <c r="FN36" s="476"/>
      <c r="FO36" s="476"/>
      <c r="FP36" s="476"/>
      <c r="FQ36" s="476"/>
      <c r="FR36" s="476"/>
      <c r="FS36" s="476"/>
      <c r="FT36" s="476"/>
      <c r="FU36" s="476"/>
      <c r="FV36" s="476"/>
      <c r="FW36" s="476"/>
      <c r="FX36" s="476"/>
      <c r="FY36" s="476"/>
      <c r="FZ36" s="476"/>
      <c r="GA36" s="476"/>
      <c r="GB36" s="476"/>
      <c r="GC36" s="476"/>
      <c r="GD36" s="476"/>
      <c r="GE36" s="476"/>
      <c r="GF36" s="476"/>
      <c r="GG36" s="476"/>
      <c r="GH36" s="476"/>
      <c r="GI36" s="476"/>
      <c r="GJ36" s="476"/>
      <c r="GK36" s="476"/>
      <c r="GL36" s="476"/>
      <c r="GM36" s="476"/>
      <c r="GN36" s="476"/>
      <c r="GO36" s="476"/>
      <c r="GP36" s="476"/>
      <c r="GQ36" s="476"/>
      <c r="GR36" s="476"/>
      <c r="GS36" s="476"/>
      <c r="GT36" s="476"/>
      <c r="GU36" s="476"/>
      <c r="GV36" s="476"/>
      <c r="GW36" s="476"/>
      <c r="GX36" s="476"/>
      <c r="GY36" s="476"/>
      <c r="GZ36" s="476"/>
      <c r="HA36" s="476"/>
      <c r="HB36" s="476"/>
      <c r="HC36" s="476"/>
      <c r="HD36" s="476"/>
      <c r="HE36" s="476"/>
      <c r="HF36" s="476"/>
      <c r="HG36" s="476"/>
      <c r="HH36" s="476"/>
      <c r="HI36" s="476"/>
      <c r="HJ36" s="476"/>
      <c r="HK36" s="476"/>
      <c r="HL36" s="476"/>
      <c r="HM36" s="476"/>
      <c r="HN36" s="476"/>
      <c r="HO36" s="476"/>
      <c r="HP36" s="476"/>
      <c r="HQ36" s="476"/>
      <c r="HR36" s="476"/>
      <c r="HS36" s="476"/>
      <c r="HT36" s="476"/>
      <c r="HU36" s="476"/>
      <c r="HV36" s="476"/>
      <c r="HW36" s="476"/>
      <c r="HX36" s="476"/>
      <c r="HY36" s="476"/>
      <c r="HZ36" s="476"/>
      <c r="IA36" s="476"/>
      <c r="IB36" s="476"/>
      <c r="IC36" s="476"/>
      <c r="ID36" s="476"/>
      <c r="IE36" s="476"/>
      <c r="IF36" s="476"/>
      <c r="IG36" s="476"/>
      <c r="IH36" s="476"/>
      <c r="II36" s="476"/>
      <c r="IJ36" s="476"/>
      <c r="IK36" s="476"/>
      <c r="IL36" s="476"/>
      <c r="IM36" s="476"/>
      <c r="IN36" s="476"/>
      <c r="IO36" s="476"/>
      <c r="IP36" s="476"/>
      <c r="IQ36" s="476"/>
    </row>
    <row r="37" spans="1:251" s="477" customFormat="1" x14ac:dyDescent="0.25">
      <c r="A37" s="558" t="s">
        <v>247</v>
      </c>
      <c r="B37" s="557">
        <v>0</v>
      </c>
      <c r="C37" s="556">
        <v>27060</v>
      </c>
      <c r="D37" s="523">
        <f t="shared" si="0"/>
        <v>0</v>
      </c>
      <c r="E37" s="555" t="s">
        <v>248</v>
      </c>
      <c r="F37" s="475"/>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6"/>
      <c r="BE37" s="476"/>
      <c r="BF37" s="476"/>
      <c r="BG37" s="476"/>
      <c r="BH37" s="476"/>
      <c r="BI37" s="476"/>
      <c r="BJ37" s="476"/>
      <c r="BK37" s="476"/>
      <c r="BL37" s="476"/>
      <c r="BM37" s="476"/>
      <c r="BN37" s="476"/>
      <c r="BO37" s="476"/>
      <c r="BP37" s="476"/>
      <c r="BQ37" s="476"/>
      <c r="BR37" s="476"/>
      <c r="BS37" s="476"/>
      <c r="BT37" s="476"/>
      <c r="BU37" s="476"/>
      <c r="BV37" s="476"/>
      <c r="BW37" s="476"/>
      <c r="BX37" s="476"/>
      <c r="BY37" s="476"/>
      <c r="BZ37" s="476"/>
      <c r="CA37" s="476"/>
      <c r="CB37" s="476"/>
      <c r="CC37" s="476"/>
      <c r="CD37" s="476"/>
      <c r="CE37" s="476"/>
      <c r="CF37" s="476"/>
      <c r="CG37" s="476"/>
      <c r="CH37" s="476"/>
      <c r="CI37" s="476"/>
      <c r="CJ37" s="476"/>
      <c r="CK37" s="476"/>
      <c r="CL37" s="476"/>
      <c r="CM37" s="476"/>
      <c r="CN37" s="476"/>
      <c r="CO37" s="476"/>
      <c r="CP37" s="476"/>
      <c r="CQ37" s="476"/>
      <c r="CR37" s="476"/>
      <c r="CS37" s="476"/>
      <c r="CT37" s="476"/>
      <c r="CU37" s="476"/>
      <c r="CV37" s="476"/>
      <c r="CW37" s="476"/>
      <c r="CX37" s="476"/>
      <c r="CY37" s="476"/>
      <c r="CZ37" s="476"/>
      <c r="DA37" s="476"/>
      <c r="DB37" s="476"/>
      <c r="DC37" s="476"/>
      <c r="DD37" s="476"/>
      <c r="DE37" s="476"/>
      <c r="DF37" s="476"/>
      <c r="DG37" s="476"/>
      <c r="DH37" s="476"/>
      <c r="DI37" s="476"/>
      <c r="DJ37" s="476"/>
      <c r="DK37" s="476"/>
      <c r="DL37" s="476"/>
      <c r="DM37" s="476"/>
      <c r="DN37" s="476"/>
      <c r="DO37" s="476"/>
      <c r="DP37" s="476"/>
      <c r="DQ37" s="476"/>
      <c r="DR37" s="476"/>
      <c r="DS37" s="476"/>
      <c r="DT37" s="476"/>
      <c r="DU37" s="476"/>
      <c r="DV37" s="476"/>
      <c r="DW37" s="476"/>
      <c r="DX37" s="476"/>
      <c r="DY37" s="476"/>
      <c r="DZ37" s="476"/>
      <c r="EA37" s="476"/>
      <c r="EB37" s="476"/>
      <c r="EC37" s="476"/>
      <c r="ED37" s="476"/>
      <c r="EE37" s="476"/>
      <c r="EF37" s="476"/>
      <c r="EG37" s="476"/>
      <c r="EH37" s="476"/>
      <c r="EI37" s="476"/>
      <c r="EJ37" s="476"/>
      <c r="EK37" s="476"/>
      <c r="EL37" s="476"/>
      <c r="EM37" s="476"/>
      <c r="EN37" s="476"/>
      <c r="EO37" s="476"/>
      <c r="EP37" s="476"/>
      <c r="EQ37" s="476"/>
      <c r="ER37" s="476"/>
      <c r="ES37" s="476"/>
      <c r="ET37" s="476"/>
      <c r="EU37" s="476"/>
      <c r="EV37" s="476"/>
      <c r="EW37" s="476"/>
      <c r="EX37" s="476"/>
      <c r="EY37" s="476"/>
      <c r="EZ37" s="476"/>
      <c r="FA37" s="476"/>
      <c r="FB37" s="476"/>
      <c r="FC37" s="476"/>
      <c r="FD37" s="476"/>
      <c r="FE37" s="476"/>
      <c r="FF37" s="476"/>
      <c r="FG37" s="476"/>
      <c r="FH37" s="476"/>
      <c r="FI37" s="476"/>
      <c r="FJ37" s="476"/>
      <c r="FK37" s="476"/>
      <c r="FL37" s="476"/>
      <c r="FM37" s="476"/>
      <c r="FN37" s="476"/>
      <c r="FO37" s="476"/>
      <c r="FP37" s="476"/>
      <c r="FQ37" s="476"/>
      <c r="FR37" s="476"/>
      <c r="FS37" s="476"/>
      <c r="FT37" s="476"/>
      <c r="FU37" s="476"/>
      <c r="FV37" s="476"/>
      <c r="FW37" s="476"/>
      <c r="FX37" s="476"/>
      <c r="FY37" s="476"/>
      <c r="FZ37" s="476"/>
      <c r="GA37" s="476"/>
      <c r="GB37" s="476"/>
      <c r="GC37" s="476"/>
      <c r="GD37" s="476"/>
      <c r="GE37" s="476"/>
      <c r="GF37" s="476"/>
      <c r="GG37" s="476"/>
      <c r="GH37" s="476"/>
      <c r="GI37" s="476"/>
      <c r="GJ37" s="476"/>
      <c r="GK37" s="476"/>
      <c r="GL37" s="476"/>
      <c r="GM37" s="476"/>
      <c r="GN37" s="476"/>
      <c r="GO37" s="476"/>
      <c r="GP37" s="476"/>
      <c r="GQ37" s="476"/>
      <c r="GR37" s="476"/>
      <c r="GS37" s="476"/>
      <c r="GT37" s="476"/>
      <c r="GU37" s="476"/>
      <c r="GV37" s="476"/>
      <c r="GW37" s="476"/>
      <c r="GX37" s="476"/>
      <c r="GY37" s="476"/>
      <c r="GZ37" s="476"/>
      <c r="HA37" s="476"/>
      <c r="HB37" s="476"/>
      <c r="HC37" s="476"/>
      <c r="HD37" s="476"/>
      <c r="HE37" s="476"/>
      <c r="HF37" s="476"/>
      <c r="HG37" s="476"/>
      <c r="HH37" s="476"/>
      <c r="HI37" s="476"/>
      <c r="HJ37" s="476"/>
      <c r="HK37" s="476"/>
      <c r="HL37" s="476"/>
      <c r="HM37" s="476"/>
      <c r="HN37" s="476"/>
      <c r="HO37" s="476"/>
      <c r="HP37" s="476"/>
      <c r="HQ37" s="476"/>
      <c r="HR37" s="476"/>
      <c r="HS37" s="476"/>
      <c r="HT37" s="476"/>
      <c r="HU37" s="476"/>
      <c r="HV37" s="476"/>
      <c r="HW37" s="476"/>
      <c r="HX37" s="476"/>
      <c r="HY37" s="476"/>
      <c r="HZ37" s="476"/>
      <c r="IA37" s="476"/>
      <c r="IB37" s="476"/>
      <c r="IC37" s="476"/>
      <c r="ID37" s="476"/>
      <c r="IE37" s="476"/>
      <c r="IF37" s="476"/>
      <c r="IG37" s="476"/>
      <c r="IH37" s="476"/>
      <c r="II37" s="476"/>
      <c r="IJ37" s="476"/>
      <c r="IK37" s="476"/>
      <c r="IL37" s="476"/>
      <c r="IM37" s="476"/>
      <c r="IN37" s="476"/>
      <c r="IO37" s="476"/>
      <c r="IP37" s="476"/>
      <c r="IQ37" s="476"/>
    </row>
    <row r="38" spans="1:251" s="477" customFormat="1" x14ac:dyDescent="0.25">
      <c r="A38" s="558" t="s">
        <v>249</v>
      </c>
      <c r="B38" s="557">
        <v>0</v>
      </c>
      <c r="C38" s="556">
        <v>35295</v>
      </c>
      <c r="D38" s="523">
        <f t="shared" si="0"/>
        <v>0</v>
      </c>
      <c r="E38" s="555" t="s">
        <v>250</v>
      </c>
      <c r="F38" s="475"/>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c r="AO38" s="476"/>
      <c r="AP38" s="476"/>
      <c r="AQ38" s="476"/>
      <c r="AR38" s="476"/>
      <c r="AS38" s="476"/>
      <c r="AT38" s="476"/>
      <c r="AU38" s="476"/>
      <c r="AV38" s="476"/>
      <c r="AW38" s="476"/>
      <c r="AX38" s="476"/>
      <c r="AY38" s="476"/>
      <c r="AZ38" s="476"/>
      <c r="BA38" s="476"/>
      <c r="BB38" s="476"/>
      <c r="BC38" s="476"/>
      <c r="BD38" s="476"/>
      <c r="BE38" s="476"/>
      <c r="BF38" s="476"/>
      <c r="BG38" s="476"/>
      <c r="BH38" s="476"/>
      <c r="BI38" s="476"/>
      <c r="BJ38" s="476"/>
      <c r="BK38" s="476"/>
      <c r="BL38" s="476"/>
      <c r="BM38" s="476"/>
      <c r="BN38" s="476"/>
      <c r="BO38" s="476"/>
      <c r="BP38" s="476"/>
      <c r="BQ38" s="476"/>
      <c r="BR38" s="476"/>
      <c r="BS38" s="476"/>
      <c r="BT38" s="476"/>
      <c r="BU38" s="476"/>
      <c r="BV38" s="476"/>
      <c r="BW38" s="476"/>
      <c r="BX38" s="476"/>
      <c r="BY38" s="476"/>
      <c r="BZ38" s="476"/>
      <c r="CA38" s="476"/>
      <c r="CB38" s="476"/>
      <c r="CC38" s="476"/>
      <c r="CD38" s="476"/>
      <c r="CE38" s="476"/>
      <c r="CF38" s="476"/>
      <c r="CG38" s="476"/>
      <c r="CH38" s="476"/>
      <c r="CI38" s="476"/>
      <c r="CJ38" s="476"/>
      <c r="CK38" s="476"/>
      <c r="CL38" s="476"/>
      <c r="CM38" s="476"/>
      <c r="CN38" s="476"/>
      <c r="CO38" s="476"/>
      <c r="CP38" s="476"/>
      <c r="CQ38" s="476"/>
      <c r="CR38" s="476"/>
      <c r="CS38" s="476"/>
      <c r="CT38" s="476"/>
      <c r="CU38" s="476"/>
      <c r="CV38" s="476"/>
      <c r="CW38" s="476"/>
      <c r="CX38" s="476"/>
      <c r="CY38" s="476"/>
      <c r="CZ38" s="476"/>
      <c r="DA38" s="476"/>
      <c r="DB38" s="476"/>
      <c r="DC38" s="476"/>
      <c r="DD38" s="476"/>
      <c r="DE38" s="476"/>
      <c r="DF38" s="476"/>
      <c r="DG38" s="476"/>
      <c r="DH38" s="476"/>
      <c r="DI38" s="476"/>
      <c r="DJ38" s="476"/>
      <c r="DK38" s="476"/>
      <c r="DL38" s="476"/>
      <c r="DM38" s="476"/>
      <c r="DN38" s="476"/>
      <c r="DO38" s="476"/>
      <c r="DP38" s="476"/>
      <c r="DQ38" s="476"/>
      <c r="DR38" s="476"/>
      <c r="DS38" s="476"/>
      <c r="DT38" s="476"/>
      <c r="DU38" s="476"/>
      <c r="DV38" s="476"/>
      <c r="DW38" s="476"/>
      <c r="DX38" s="476"/>
      <c r="DY38" s="476"/>
      <c r="DZ38" s="476"/>
      <c r="EA38" s="476"/>
      <c r="EB38" s="476"/>
      <c r="EC38" s="476"/>
      <c r="ED38" s="476"/>
      <c r="EE38" s="476"/>
      <c r="EF38" s="476"/>
      <c r="EG38" s="476"/>
      <c r="EH38" s="476"/>
      <c r="EI38" s="476"/>
      <c r="EJ38" s="476"/>
      <c r="EK38" s="476"/>
      <c r="EL38" s="476"/>
      <c r="EM38" s="476"/>
      <c r="EN38" s="476"/>
      <c r="EO38" s="476"/>
      <c r="EP38" s="476"/>
      <c r="EQ38" s="476"/>
      <c r="ER38" s="476"/>
      <c r="ES38" s="476"/>
      <c r="ET38" s="476"/>
      <c r="EU38" s="476"/>
      <c r="EV38" s="476"/>
      <c r="EW38" s="476"/>
      <c r="EX38" s="476"/>
      <c r="EY38" s="476"/>
      <c r="EZ38" s="476"/>
      <c r="FA38" s="476"/>
      <c r="FB38" s="476"/>
      <c r="FC38" s="476"/>
      <c r="FD38" s="476"/>
      <c r="FE38" s="476"/>
      <c r="FF38" s="476"/>
      <c r="FG38" s="476"/>
      <c r="FH38" s="476"/>
      <c r="FI38" s="476"/>
      <c r="FJ38" s="476"/>
      <c r="FK38" s="476"/>
      <c r="FL38" s="476"/>
      <c r="FM38" s="476"/>
      <c r="FN38" s="476"/>
      <c r="FO38" s="476"/>
      <c r="FP38" s="476"/>
      <c r="FQ38" s="476"/>
      <c r="FR38" s="476"/>
      <c r="FS38" s="476"/>
      <c r="FT38" s="476"/>
      <c r="FU38" s="476"/>
      <c r="FV38" s="476"/>
      <c r="FW38" s="476"/>
      <c r="FX38" s="476"/>
      <c r="FY38" s="476"/>
      <c r="FZ38" s="476"/>
      <c r="GA38" s="476"/>
      <c r="GB38" s="476"/>
      <c r="GC38" s="476"/>
      <c r="GD38" s="476"/>
      <c r="GE38" s="476"/>
      <c r="GF38" s="476"/>
      <c r="GG38" s="476"/>
      <c r="GH38" s="476"/>
      <c r="GI38" s="476"/>
      <c r="GJ38" s="476"/>
      <c r="GK38" s="476"/>
      <c r="GL38" s="476"/>
      <c r="GM38" s="476"/>
      <c r="GN38" s="476"/>
      <c r="GO38" s="476"/>
      <c r="GP38" s="476"/>
      <c r="GQ38" s="476"/>
      <c r="GR38" s="476"/>
      <c r="GS38" s="476"/>
      <c r="GT38" s="476"/>
      <c r="GU38" s="476"/>
      <c r="GV38" s="476"/>
      <c r="GW38" s="476"/>
      <c r="GX38" s="476"/>
      <c r="GY38" s="476"/>
      <c r="GZ38" s="476"/>
      <c r="HA38" s="476"/>
      <c r="HB38" s="476"/>
      <c r="HC38" s="476"/>
      <c r="HD38" s="476"/>
      <c r="HE38" s="476"/>
      <c r="HF38" s="476"/>
      <c r="HG38" s="476"/>
      <c r="HH38" s="476"/>
      <c r="HI38" s="476"/>
      <c r="HJ38" s="476"/>
      <c r="HK38" s="476"/>
      <c r="HL38" s="476"/>
      <c r="HM38" s="476"/>
      <c r="HN38" s="476"/>
      <c r="HO38" s="476"/>
      <c r="HP38" s="476"/>
      <c r="HQ38" s="476"/>
      <c r="HR38" s="476"/>
      <c r="HS38" s="476"/>
      <c r="HT38" s="476"/>
      <c r="HU38" s="476"/>
      <c r="HV38" s="476"/>
      <c r="HW38" s="476"/>
      <c r="HX38" s="476"/>
      <c r="HY38" s="476"/>
      <c r="HZ38" s="476"/>
      <c r="IA38" s="476"/>
      <c r="IB38" s="476"/>
      <c r="IC38" s="476"/>
      <c r="ID38" s="476"/>
      <c r="IE38" s="476"/>
      <c r="IF38" s="476"/>
      <c r="IG38" s="476"/>
      <c r="IH38" s="476"/>
      <c r="II38" s="476"/>
      <c r="IJ38" s="476"/>
      <c r="IK38" s="476"/>
      <c r="IL38" s="476"/>
      <c r="IM38" s="476"/>
      <c r="IN38" s="476"/>
      <c r="IO38" s="476"/>
      <c r="IP38" s="476"/>
      <c r="IQ38" s="476"/>
    </row>
    <row r="39" spans="1:251" s="477" customFormat="1" x14ac:dyDescent="0.25">
      <c r="A39" s="554" t="s">
        <v>251</v>
      </c>
      <c r="B39" s="553">
        <v>0</v>
      </c>
      <c r="C39" s="552">
        <v>400</v>
      </c>
      <c r="D39" s="523">
        <f t="shared" si="0"/>
        <v>0</v>
      </c>
      <c r="E39" s="551"/>
      <c r="F39" s="475"/>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c r="BZ39" s="476"/>
      <c r="CA39" s="476"/>
      <c r="CB39" s="476"/>
      <c r="CC39" s="476"/>
      <c r="CD39" s="476"/>
      <c r="CE39" s="476"/>
      <c r="CF39" s="476"/>
      <c r="CG39" s="476"/>
      <c r="CH39" s="476"/>
      <c r="CI39" s="476"/>
      <c r="CJ39" s="476"/>
      <c r="CK39" s="476"/>
      <c r="CL39" s="476"/>
      <c r="CM39" s="476"/>
      <c r="CN39" s="476"/>
      <c r="CO39" s="476"/>
      <c r="CP39" s="476"/>
      <c r="CQ39" s="476"/>
      <c r="CR39" s="476"/>
      <c r="CS39" s="476"/>
      <c r="CT39" s="476"/>
      <c r="CU39" s="476"/>
      <c r="CV39" s="476"/>
      <c r="CW39" s="476"/>
      <c r="CX39" s="476"/>
      <c r="CY39" s="476"/>
      <c r="CZ39" s="476"/>
      <c r="DA39" s="476"/>
      <c r="DB39" s="476"/>
      <c r="DC39" s="476"/>
      <c r="DD39" s="476"/>
      <c r="DE39" s="476"/>
      <c r="DF39" s="476"/>
      <c r="DG39" s="476"/>
      <c r="DH39" s="476"/>
      <c r="DI39" s="476"/>
      <c r="DJ39" s="476"/>
      <c r="DK39" s="476"/>
      <c r="DL39" s="476"/>
      <c r="DM39" s="476"/>
      <c r="DN39" s="476"/>
      <c r="DO39" s="476"/>
      <c r="DP39" s="476"/>
      <c r="DQ39" s="476"/>
      <c r="DR39" s="476"/>
      <c r="DS39" s="476"/>
      <c r="DT39" s="476"/>
      <c r="DU39" s="476"/>
      <c r="DV39" s="476"/>
      <c r="DW39" s="476"/>
      <c r="DX39" s="476"/>
      <c r="DY39" s="476"/>
      <c r="DZ39" s="476"/>
      <c r="EA39" s="476"/>
      <c r="EB39" s="476"/>
      <c r="EC39" s="476"/>
      <c r="ED39" s="476"/>
      <c r="EE39" s="476"/>
      <c r="EF39" s="476"/>
      <c r="EG39" s="476"/>
      <c r="EH39" s="476"/>
      <c r="EI39" s="476"/>
      <c r="EJ39" s="476"/>
      <c r="EK39" s="476"/>
      <c r="EL39" s="476"/>
      <c r="EM39" s="476"/>
      <c r="EN39" s="476"/>
      <c r="EO39" s="476"/>
      <c r="EP39" s="476"/>
      <c r="EQ39" s="476"/>
      <c r="ER39" s="476"/>
      <c r="ES39" s="476"/>
      <c r="ET39" s="476"/>
      <c r="EU39" s="476"/>
      <c r="EV39" s="476"/>
      <c r="EW39" s="476"/>
      <c r="EX39" s="476"/>
      <c r="EY39" s="476"/>
      <c r="EZ39" s="476"/>
      <c r="FA39" s="476"/>
      <c r="FB39" s="476"/>
      <c r="FC39" s="476"/>
      <c r="FD39" s="476"/>
      <c r="FE39" s="476"/>
      <c r="FF39" s="476"/>
      <c r="FG39" s="476"/>
      <c r="FH39" s="476"/>
      <c r="FI39" s="476"/>
      <c r="FJ39" s="476"/>
      <c r="FK39" s="476"/>
      <c r="FL39" s="476"/>
      <c r="FM39" s="476"/>
      <c r="FN39" s="476"/>
      <c r="FO39" s="476"/>
      <c r="FP39" s="476"/>
      <c r="FQ39" s="476"/>
      <c r="FR39" s="476"/>
      <c r="FS39" s="476"/>
      <c r="FT39" s="476"/>
      <c r="FU39" s="476"/>
      <c r="FV39" s="476"/>
      <c r="FW39" s="476"/>
      <c r="FX39" s="476"/>
      <c r="FY39" s="476"/>
      <c r="FZ39" s="476"/>
      <c r="GA39" s="476"/>
      <c r="GB39" s="476"/>
      <c r="GC39" s="476"/>
      <c r="GD39" s="476"/>
      <c r="GE39" s="476"/>
      <c r="GF39" s="476"/>
      <c r="GG39" s="476"/>
      <c r="GH39" s="476"/>
      <c r="GI39" s="476"/>
      <c r="GJ39" s="476"/>
      <c r="GK39" s="476"/>
      <c r="GL39" s="476"/>
      <c r="GM39" s="476"/>
      <c r="GN39" s="476"/>
      <c r="GO39" s="476"/>
      <c r="GP39" s="476"/>
      <c r="GQ39" s="476"/>
      <c r="GR39" s="476"/>
      <c r="GS39" s="476"/>
      <c r="GT39" s="476"/>
      <c r="GU39" s="476"/>
      <c r="GV39" s="476"/>
      <c r="GW39" s="476"/>
      <c r="GX39" s="476"/>
      <c r="GY39" s="476"/>
      <c r="GZ39" s="476"/>
      <c r="HA39" s="476"/>
      <c r="HB39" s="476"/>
      <c r="HC39" s="476"/>
      <c r="HD39" s="476"/>
      <c r="HE39" s="476"/>
      <c r="HF39" s="476"/>
      <c r="HG39" s="476"/>
      <c r="HH39" s="476"/>
      <c r="HI39" s="476"/>
      <c r="HJ39" s="476"/>
      <c r="HK39" s="476"/>
      <c r="HL39" s="476"/>
      <c r="HM39" s="476"/>
      <c r="HN39" s="476"/>
      <c r="HO39" s="476"/>
      <c r="HP39" s="476"/>
      <c r="HQ39" s="476"/>
      <c r="HR39" s="476"/>
      <c r="HS39" s="476"/>
      <c r="HT39" s="476"/>
      <c r="HU39" s="476"/>
      <c r="HV39" s="476"/>
      <c r="HW39" s="476"/>
      <c r="HX39" s="476"/>
      <c r="HY39" s="476"/>
      <c r="HZ39" s="476"/>
      <c r="IA39" s="476"/>
      <c r="IB39" s="476"/>
      <c r="IC39" s="476"/>
      <c r="ID39" s="476"/>
      <c r="IE39" s="476"/>
      <c r="IF39" s="476"/>
      <c r="IG39" s="476"/>
      <c r="IH39" s="476"/>
      <c r="II39" s="476"/>
      <c r="IJ39" s="476"/>
      <c r="IK39" s="476"/>
      <c r="IL39" s="476"/>
      <c r="IM39" s="476"/>
      <c r="IN39" s="476"/>
      <c r="IO39" s="476"/>
      <c r="IP39" s="476"/>
      <c r="IQ39" s="476"/>
    </row>
    <row r="40" spans="1:251" s="477" customFormat="1" ht="13.8" thickBot="1" x14ac:dyDescent="0.3">
      <c r="A40" s="550" t="s">
        <v>138</v>
      </c>
      <c r="B40" s="549">
        <v>0</v>
      </c>
      <c r="C40" s="548">
        <v>500</v>
      </c>
      <c r="D40" s="542">
        <f t="shared" si="0"/>
        <v>0</v>
      </c>
      <c r="E40" s="547"/>
      <c r="F40" s="475"/>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c r="AT40" s="476"/>
      <c r="AU40" s="476"/>
      <c r="AV40" s="476"/>
      <c r="AW40" s="476"/>
      <c r="AX40" s="476"/>
      <c r="AY40" s="476"/>
      <c r="AZ40" s="476"/>
      <c r="BA40" s="476"/>
      <c r="BB40" s="476"/>
      <c r="BC40" s="476"/>
      <c r="BD40" s="476"/>
      <c r="BE40" s="476"/>
      <c r="BF40" s="476"/>
      <c r="BG40" s="476"/>
      <c r="BH40" s="476"/>
      <c r="BI40" s="476"/>
      <c r="BJ40" s="476"/>
      <c r="BK40" s="476"/>
      <c r="BL40" s="476"/>
      <c r="BM40" s="476"/>
      <c r="BN40" s="476"/>
      <c r="BO40" s="476"/>
      <c r="BP40" s="476"/>
      <c r="BQ40" s="476"/>
      <c r="BR40" s="476"/>
      <c r="BS40" s="476"/>
      <c r="BT40" s="476"/>
      <c r="BU40" s="476"/>
      <c r="BV40" s="476"/>
      <c r="BW40" s="476"/>
      <c r="BX40" s="476"/>
      <c r="BY40" s="476"/>
      <c r="BZ40" s="476"/>
      <c r="CA40" s="476"/>
      <c r="CB40" s="476"/>
      <c r="CC40" s="476"/>
      <c r="CD40" s="476"/>
      <c r="CE40" s="476"/>
      <c r="CF40" s="476"/>
      <c r="CG40" s="476"/>
      <c r="CH40" s="476"/>
      <c r="CI40" s="476"/>
      <c r="CJ40" s="476"/>
      <c r="CK40" s="476"/>
      <c r="CL40" s="476"/>
      <c r="CM40" s="476"/>
      <c r="CN40" s="476"/>
      <c r="CO40" s="476"/>
      <c r="CP40" s="476"/>
      <c r="CQ40" s="476"/>
      <c r="CR40" s="476"/>
      <c r="CS40" s="476"/>
      <c r="CT40" s="476"/>
      <c r="CU40" s="476"/>
      <c r="CV40" s="476"/>
      <c r="CW40" s="476"/>
      <c r="CX40" s="476"/>
      <c r="CY40" s="476"/>
      <c r="CZ40" s="476"/>
      <c r="DA40" s="476"/>
      <c r="DB40" s="476"/>
      <c r="DC40" s="476"/>
      <c r="DD40" s="476"/>
      <c r="DE40" s="476"/>
      <c r="DF40" s="476"/>
      <c r="DG40" s="476"/>
      <c r="DH40" s="476"/>
      <c r="DI40" s="476"/>
      <c r="DJ40" s="476"/>
      <c r="DK40" s="476"/>
      <c r="DL40" s="476"/>
      <c r="DM40" s="476"/>
      <c r="DN40" s="476"/>
      <c r="DO40" s="476"/>
      <c r="DP40" s="476"/>
      <c r="DQ40" s="476"/>
      <c r="DR40" s="476"/>
      <c r="DS40" s="476"/>
      <c r="DT40" s="476"/>
      <c r="DU40" s="476"/>
      <c r="DV40" s="476"/>
      <c r="DW40" s="476"/>
      <c r="DX40" s="476"/>
      <c r="DY40" s="476"/>
      <c r="DZ40" s="476"/>
      <c r="EA40" s="476"/>
      <c r="EB40" s="476"/>
      <c r="EC40" s="476"/>
      <c r="ED40" s="476"/>
      <c r="EE40" s="476"/>
      <c r="EF40" s="476"/>
      <c r="EG40" s="476"/>
      <c r="EH40" s="476"/>
      <c r="EI40" s="476"/>
      <c r="EJ40" s="476"/>
      <c r="EK40" s="476"/>
      <c r="EL40" s="476"/>
      <c r="EM40" s="476"/>
      <c r="EN40" s="476"/>
      <c r="EO40" s="476"/>
      <c r="EP40" s="476"/>
      <c r="EQ40" s="476"/>
      <c r="ER40" s="476"/>
      <c r="ES40" s="476"/>
      <c r="ET40" s="476"/>
      <c r="EU40" s="476"/>
      <c r="EV40" s="476"/>
      <c r="EW40" s="476"/>
      <c r="EX40" s="476"/>
      <c r="EY40" s="476"/>
      <c r="EZ40" s="476"/>
      <c r="FA40" s="476"/>
      <c r="FB40" s="476"/>
      <c r="FC40" s="476"/>
      <c r="FD40" s="476"/>
      <c r="FE40" s="476"/>
      <c r="FF40" s="476"/>
      <c r="FG40" s="476"/>
      <c r="FH40" s="476"/>
      <c r="FI40" s="476"/>
      <c r="FJ40" s="476"/>
      <c r="FK40" s="476"/>
      <c r="FL40" s="476"/>
      <c r="FM40" s="476"/>
      <c r="FN40" s="476"/>
      <c r="FO40" s="476"/>
      <c r="FP40" s="476"/>
      <c r="FQ40" s="476"/>
      <c r="FR40" s="476"/>
      <c r="FS40" s="476"/>
      <c r="FT40" s="476"/>
      <c r="FU40" s="476"/>
      <c r="FV40" s="476"/>
      <c r="FW40" s="476"/>
      <c r="FX40" s="476"/>
      <c r="FY40" s="476"/>
      <c r="FZ40" s="476"/>
      <c r="GA40" s="476"/>
      <c r="GB40" s="476"/>
      <c r="GC40" s="476"/>
      <c r="GD40" s="476"/>
      <c r="GE40" s="476"/>
      <c r="GF40" s="476"/>
      <c r="GG40" s="476"/>
      <c r="GH40" s="476"/>
      <c r="GI40" s="476"/>
      <c r="GJ40" s="476"/>
      <c r="GK40" s="476"/>
      <c r="GL40" s="476"/>
      <c r="GM40" s="476"/>
      <c r="GN40" s="476"/>
      <c r="GO40" s="476"/>
      <c r="GP40" s="476"/>
      <c r="GQ40" s="476"/>
      <c r="GR40" s="476"/>
      <c r="GS40" s="476"/>
      <c r="GT40" s="476"/>
      <c r="GU40" s="476"/>
      <c r="GV40" s="476"/>
      <c r="GW40" s="476"/>
      <c r="GX40" s="476"/>
      <c r="GY40" s="476"/>
      <c r="GZ40" s="476"/>
      <c r="HA40" s="476"/>
      <c r="HB40" s="476"/>
      <c r="HC40" s="476"/>
      <c r="HD40" s="476"/>
      <c r="HE40" s="476"/>
      <c r="HF40" s="476"/>
      <c r="HG40" s="476"/>
      <c r="HH40" s="476"/>
      <c r="HI40" s="476"/>
      <c r="HJ40" s="476"/>
      <c r="HK40" s="476"/>
      <c r="HL40" s="476"/>
      <c r="HM40" s="476"/>
      <c r="HN40" s="476"/>
      <c r="HO40" s="476"/>
      <c r="HP40" s="476"/>
      <c r="HQ40" s="476"/>
      <c r="HR40" s="476"/>
      <c r="HS40" s="476"/>
      <c r="HT40" s="476"/>
      <c r="HU40" s="476"/>
      <c r="HV40" s="476"/>
      <c r="HW40" s="476"/>
      <c r="HX40" s="476"/>
      <c r="HY40" s="476"/>
      <c r="HZ40" s="476"/>
      <c r="IA40" s="476"/>
      <c r="IB40" s="476"/>
      <c r="IC40" s="476"/>
      <c r="ID40" s="476"/>
      <c r="IE40" s="476"/>
      <c r="IF40" s="476"/>
      <c r="IG40" s="476"/>
      <c r="IH40" s="476"/>
      <c r="II40" s="476"/>
      <c r="IJ40" s="476"/>
      <c r="IK40" s="476"/>
      <c r="IL40" s="476"/>
      <c r="IM40" s="476"/>
      <c r="IN40" s="476"/>
      <c r="IO40" s="476"/>
      <c r="IP40" s="476"/>
      <c r="IQ40" s="476"/>
    </row>
    <row r="41" spans="1:251" s="474" customFormat="1" ht="15.6" x14ac:dyDescent="0.3">
      <c r="A41" s="727" t="s">
        <v>252</v>
      </c>
      <c r="B41" s="726"/>
      <c r="C41" s="725"/>
      <c r="D41" s="725"/>
      <c r="E41" s="724"/>
      <c r="F41" s="475"/>
    </row>
    <row r="42" spans="1:251" s="474" customFormat="1" ht="24" customHeight="1" x14ac:dyDescent="0.25">
      <c r="A42" s="722" t="s">
        <v>398</v>
      </c>
      <c r="B42" s="721">
        <v>200</v>
      </c>
      <c r="C42" s="720">
        <v>315</v>
      </c>
      <c r="D42" s="529">
        <f>B42*C42</f>
        <v>63000</v>
      </c>
      <c r="E42" s="723" t="s">
        <v>256</v>
      </c>
      <c r="F42" s="475"/>
    </row>
    <row r="43" spans="1:251" s="474" customFormat="1" ht="40.65" customHeight="1" x14ac:dyDescent="0.25">
      <c r="A43" s="722" t="s">
        <v>397</v>
      </c>
      <c r="B43" s="721">
        <v>200</v>
      </c>
      <c r="C43" s="720">
        <v>285</v>
      </c>
      <c r="D43" s="529">
        <f>B43*C43</f>
        <v>57000</v>
      </c>
      <c r="E43" s="719" t="s">
        <v>396</v>
      </c>
      <c r="F43" s="475"/>
    </row>
    <row r="44" spans="1:251" s="474" customFormat="1" ht="16.2" thickBot="1" x14ac:dyDescent="0.35">
      <c r="A44" s="718" t="s">
        <v>257</v>
      </c>
      <c r="B44" s="717"/>
      <c r="C44" s="716"/>
      <c r="D44" s="716"/>
      <c r="E44" s="715"/>
      <c r="F44" s="475"/>
      <c r="G44" s="475"/>
      <c r="H44" s="475"/>
      <c r="I44" s="475"/>
      <c r="J44" s="475"/>
      <c r="K44" s="475"/>
      <c r="L44" s="475"/>
      <c r="M44" s="475"/>
      <c r="N44" s="475"/>
      <c r="O44" s="475"/>
      <c r="P44" s="475"/>
      <c r="Q44" s="475"/>
      <c r="R44" s="475"/>
      <c r="S44" s="475"/>
      <c r="T44" s="475"/>
      <c r="U44" s="475"/>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475"/>
      <c r="BL44" s="475"/>
      <c r="BM44" s="475"/>
      <c r="BN44" s="475"/>
      <c r="BO44" s="475"/>
      <c r="BP44" s="475"/>
      <c r="BQ44" s="475"/>
      <c r="BR44" s="475"/>
      <c r="BS44" s="475"/>
      <c r="BT44" s="475"/>
      <c r="BU44" s="475"/>
      <c r="BV44" s="475"/>
      <c r="BW44" s="475"/>
      <c r="BX44" s="475"/>
      <c r="BY44" s="475"/>
      <c r="BZ44" s="475"/>
      <c r="CA44" s="475"/>
      <c r="CB44" s="475"/>
      <c r="CC44" s="475"/>
      <c r="CD44" s="475"/>
      <c r="CE44" s="475"/>
      <c r="CF44" s="475"/>
      <c r="CG44" s="475"/>
      <c r="CH44" s="475"/>
      <c r="CI44" s="475"/>
      <c r="CJ44" s="475"/>
      <c r="CK44" s="475"/>
      <c r="CL44" s="475"/>
      <c r="CM44" s="475"/>
      <c r="CN44" s="475"/>
      <c r="CO44" s="475"/>
      <c r="CP44" s="475"/>
      <c r="CQ44" s="475"/>
      <c r="CR44" s="475"/>
      <c r="CS44" s="475"/>
      <c r="CT44" s="475"/>
      <c r="CU44" s="475"/>
      <c r="CV44" s="475"/>
      <c r="CW44" s="475"/>
      <c r="CX44" s="475"/>
      <c r="CY44" s="475"/>
      <c r="CZ44" s="475"/>
      <c r="DA44" s="475"/>
      <c r="DB44" s="475"/>
      <c r="DC44" s="475"/>
      <c r="DD44" s="475"/>
      <c r="DE44" s="475"/>
      <c r="DF44" s="475"/>
      <c r="DG44" s="475"/>
      <c r="DH44" s="475"/>
      <c r="DI44" s="475"/>
      <c r="DJ44" s="475"/>
      <c r="DK44" s="475"/>
      <c r="DL44" s="475"/>
      <c r="DM44" s="475"/>
      <c r="DN44" s="475"/>
      <c r="DO44" s="475"/>
      <c r="DP44" s="475"/>
      <c r="DQ44" s="475"/>
      <c r="DR44" s="475"/>
      <c r="DS44" s="475"/>
      <c r="DT44" s="475"/>
      <c r="DU44" s="475"/>
      <c r="DV44" s="475"/>
      <c r="DW44" s="475"/>
      <c r="DX44" s="475"/>
      <c r="DY44" s="475"/>
      <c r="DZ44" s="475"/>
      <c r="EA44" s="475"/>
      <c r="EB44" s="475"/>
      <c r="EC44" s="475"/>
      <c r="ED44" s="475"/>
      <c r="EE44" s="475"/>
      <c r="EF44" s="475"/>
      <c r="EG44" s="475"/>
      <c r="EH44" s="475"/>
      <c r="EI44" s="475"/>
      <c r="EJ44" s="475"/>
      <c r="EK44" s="475"/>
      <c r="EL44" s="475"/>
      <c r="EM44" s="475"/>
      <c r="EN44" s="475"/>
      <c r="EO44" s="475"/>
      <c r="EP44" s="475"/>
      <c r="EQ44" s="475"/>
      <c r="ER44" s="475"/>
      <c r="ES44" s="475"/>
      <c r="ET44" s="475"/>
      <c r="EU44" s="475"/>
      <c r="EV44" s="475"/>
      <c r="EW44" s="475"/>
      <c r="EX44" s="475"/>
      <c r="EY44" s="475"/>
      <c r="EZ44" s="475"/>
      <c r="FA44" s="475"/>
      <c r="FB44" s="475"/>
      <c r="FC44" s="475"/>
      <c r="FD44" s="475"/>
      <c r="FE44" s="475"/>
      <c r="FF44" s="475"/>
      <c r="FG44" s="475"/>
      <c r="FH44" s="475"/>
      <c r="FI44" s="475"/>
      <c r="FJ44" s="475"/>
      <c r="FK44" s="475"/>
      <c r="FL44" s="475"/>
      <c r="FM44" s="475"/>
      <c r="FN44" s="475"/>
      <c r="FO44" s="475"/>
      <c r="FP44" s="475"/>
      <c r="FQ44" s="475"/>
      <c r="FR44" s="475"/>
      <c r="FS44" s="475"/>
      <c r="FT44" s="475"/>
      <c r="FU44" s="475"/>
      <c r="FV44" s="475"/>
      <c r="FW44" s="475"/>
      <c r="FX44" s="475"/>
      <c r="FY44" s="475"/>
      <c r="FZ44" s="475"/>
      <c r="GA44" s="475"/>
      <c r="GB44" s="475"/>
      <c r="GC44" s="475"/>
      <c r="GD44" s="475"/>
      <c r="GE44" s="475"/>
      <c r="GF44" s="475"/>
      <c r="GG44" s="475"/>
      <c r="GH44" s="475"/>
      <c r="GI44" s="475"/>
      <c r="GJ44" s="475"/>
      <c r="GK44" s="475"/>
      <c r="GL44" s="475"/>
      <c r="GM44" s="475"/>
      <c r="GN44" s="475"/>
      <c r="GO44" s="475"/>
      <c r="GP44" s="475"/>
      <c r="GQ44" s="475"/>
      <c r="GR44" s="475"/>
      <c r="GS44" s="475"/>
      <c r="GT44" s="475"/>
      <c r="GU44" s="475"/>
      <c r="GV44" s="475"/>
      <c r="GW44" s="475"/>
      <c r="GX44" s="475"/>
      <c r="GY44" s="475"/>
      <c r="GZ44" s="475"/>
      <c r="HA44" s="475"/>
      <c r="HB44" s="475"/>
      <c r="HC44" s="475"/>
      <c r="HD44" s="475"/>
      <c r="HE44" s="475"/>
      <c r="HF44" s="475"/>
      <c r="HG44" s="475"/>
      <c r="HH44" s="475"/>
      <c r="HI44" s="475"/>
      <c r="HJ44" s="475"/>
      <c r="HK44" s="475"/>
      <c r="HL44" s="475"/>
      <c r="HM44" s="475"/>
      <c r="HN44" s="475"/>
      <c r="HO44" s="475"/>
      <c r="HP44" s="475"/>
      <c r="HQ44" s="475"/>
      <c r="HR44" s="475"/>
      <c r="HS44" s="475"/>
      <c r="HT44" s="475"/>
      <c r="HU44" s="475"/>
      <c r="HV44" s="475"/>
      <c r="HW44" s="475"/>
      <c r="HX44" s="475"/>
      <c r="HY44" s="475"/>
      <c r="HZ44" s="475"/>
      <c r="IA44" s="475"/>
      <c r="IB44" s="475"/>
      <c r="IC44" s="475"/>
      <c r="ID44" s="475"/>
      <c r="IE44" s="475"/>
      <c r="IF44" s="475"/>
      <c r="IG44" s="475"/>
      <c r="IH44" s="475"/>
      <c r="II44" s="475"/>
      <c r="IJ44" s="475"/>
      <c r="IK44" s="475"/>
      <c r="IL44" s="475"/>
      <c r="IM44" s="475"/>
      <c r="IN44" s="475"/>
      <c r="IO44" s="475"/>
      <c r="IP44" s="475"/>
      <c r="IQ44" s="475"/>
    </row>
    <row r="45" spans="1:251" s="476" customFormat="1" ht="21.75" customHeight="1" thickBot="1" x14ac:dyDescent="0.35">
      <c r="A45" s="541" t="s">
        <v>258</v>
      </c>
      <c r="B45" s="540">
        <v>2</v>
      </c>
      <c r="C45" s="539">
        <v>1500</v>
      </c>
      <c r="D45" s="538">
        <f>B45*C45</f>
        <v>3000</v>
      </c>
      <c r="E45" s="537"/>
      <c r="F45" s="478"/>
      <c r="G45" s="517"/>
      <c r="H45" s="516"/>
      <c r="I45" s="516"/>
      <c r="J45" s="514"/>
    </row>
    <row r="46" spans="1:251" s="476" customFormat="1" ht="15.75" customHeight="1" thickBot="1" x14ac:dyDescent="0.35">
      <c r="A46" s="536" t="s">
        <v>259</v>
      </c>
      <c r="B46" s="535"/>
      <c r="C46" s="534"/>
      <c r="D46" s="534"/>
      <c r="E46" s="533"/>
      <c r="F46" s="478"/>
      <c r="G46" s="517"/>
      <c r="H46" s="516"/>
      <c r="I46" s="516"/>
      <c r="J46" s="514"/>
    </row>
    <row r="47" spans="1:251" s="476" customFormat="1" ht="15.75" customHeight="1" x14ac:dyDescent="0.3">
      <c r="A47" s="532" t="s">
        <v>262</v>
      </c>
      <c r="B47" s="531">
        <v>1</v>
      </c>
      <c r="C47" s="530">
        <v>1500</v>
      </c>
      <c r="D47" s="529">
        <f>B47*C47</f>
        <v>1500</v>
      </c>
      <c r="E47" s="528"/>
      <c r="F47" s="478"/>
      <c r="G47" s="517"/>
      <c r="H47" s="516"/>
      <c r="I47" s="516"/>
      <c r="J47" s="514"/>
    </row>
    <row r="48" spans="1:251" s="473" customFormat="1" x14ac:dyDescent="0.25">
      <c r="A48" s="527" t="s">
        <v>264</v>
      </c>
      <c r="B48" s="525">
        <v>1</v>
      </c>
      <c r="C48" s="524">
        <v>600</v>
      </c>
      <c r="D48" s="523">
        <f>B48*C48</f>
        <v>600</v>
      </c>
      <c r="E48" s="522"/>
      <c r="F48" s="475"/>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c r="AL48" s="478"/>
      <c r="AM48" s="478"/>
      <c r="AN48" s="478"/>
      <c r="AO48" s="478"/>
      <c r="AP48" s="478"/>
      <c r="AQ48" s="478"/>
      <c r="AR48" s="478"/>
      <c r="AS48" s="478"/>
      <c r="AT48" s="478"/>
      <c r="AU48" s="478"/>
      <c r="AV48" s="478"/>
      <c r="AW48" s="478"/>
      <c r="AX48" s="478"/>
      <c r="AY48" s="478"/>
      <c r="AZ48" s="478"/>
      <c r="BA48" s="478"/>
      <c r="BB48" s="478"/>
      <c r="BC48" s="478"/>
      <c r="BD48" s="478"/>
      <c r="BE48" s="478"/>
      <c r="BF48" s="478"/>
      <c r="BG48" s="478"/>
      <c r="BH48" s="478"/>
      <c r="BI48" s="478"/>
      <c r="BJ48" s="478"/>
      <c r="BK48" s="478"/>
      <c r="BL48" s="478"/>
      <c r="BM48" s="478"/>
      <c r="BN48" s="478"/>
      <c r="BO48" s="478"/>
      <c r="BP48" s="478"/>
      <c r="BQ48" s="478"/>
      <c r="BR48" s="478"/>
      <c r="BS48" s="478"/>
      <c r="BT48" s="478"/>
      <c r="BU48" s="478"/>
      <c r="BV48" s="478"/>
      <c r="BW48" s="478"/>
      <c r="BX48" s="478"/>
      <c r="BY48" s="478"/>
      <c r="BZ48" s="478"/>
      <c r="CA48" s="478"/>
      <c r="CB48" s="478"/>
      <c r="CC48" s="478"/>
      <c r="CD48" s="478"/>
      <c r="CE48" s="478"/>
      <c r="CF48" s="478"/>
      <c r="CG48" s="478"/>
      <c r="CH48" s="478"/>
      <c r="CI48" s="478"/>
      <c r="CJ48" s="478"/>
      <c r="CK48" s="478"/>
      <c r="CL48" s="478"/>
      <c r="CM48" s="478"/>
      <c r="CN48" s="478"/>
      <c r="CO48" s="478"/>
      <c r="CP48" s="478"/>
      <c r="CQ48" s="478"/>
      <c r="CR48" s="478"/>
      <c r="CS48" s="478"/>
      <c r="CT48" s="478"/>
      <c r="CU48" s="478"/>
      <c r="CV48" s="478"/>
      <c r="CW48" s="478"/>
      <c r="CX48" s="478"/>
      <c r="CY48" s="478"/>
      <c r="CZ48" s="478"/>
      <c r="DA48" s="478"/>
      <c r="DB48" s="478"/>
      <c r="DC48" s="478"/>
      <c r="DD48" s="478"/>
      <c r="DE48" s="478"/>
      <c r="DF48" s="478"/>
      <c r="DG48" s="478"/>
      <c r="DH48" s="478"/>
      <c r="DI48" s="478"/>
      <c r="DJ48" s="478"/>
      <c r="DK48" s="478"/>
      <c r="DL48" s="478"/>
      <c r="DM48" s="478"/>
      <c r="DN48" s="478"/>
      <c r="DO48" s="478"/>
      <c r="DP48" s="478"/>
      <c r="DQ48" s="478"/>
      <c r="DR48" s="478"/>
      <c r="DS48" s="478"/>
      <c r="DT48" s="478"/>
      <c r="DU48" s="478"/>
      <c r="DV48" s="478"/>
      <c r="DW48" s="478"/>
      <c r="DX48" s="478"/>
      <c r="DY48" s="478"/>
      <c r="DZ48" s="478"/>
      <c r="EA48" s="478"/>
      <c r="EB48" s="478"/>
      <c r="EC48" s="478"/>
      <c r="ED48" s="478"/>
      <c r="EE48" s="478"/>
      <c r="EF48" s="478"/>
      <c r="EG48" s="478"/>
      <c r="EH48" s="478"/>
      <c r="EI48" s="478"/>
      <c r="EJ48" s="478"/>
      <c r="EK48" s="478"/>
      <c r="EL48" s="478"/>
      <c r="EM48" s="478"/>
      <c r="EN48" s="478"/>
      <c r="EO48" s="478"/>
      <c r="EP48" s="478"/>
      <c r="EQ48" s="478"/>
      <c r="ER48" s="478"/>
      <c r="ES48" s="478"/>
      <c r="ET48" s="478"/>
      <c r="EU48" s="478"/>
      <c r="EV48" s="478"/>
      <c r="EW48" s="478"/>
      <c r="EX48" s="478"/>
      <c r="EY48" s="478"/>
      <c r="EZ48" s="478"/>
      <c r="FA48" s="478"/>
      <c r="FB48" s="478"/>
      <c r="FC48" s="478"/>
      <c r="FD48" s="478"/>
      <c r="FE48" s="478"/>
      <c r="FF48" s="478"/>
      <c r="FG48" s="478"/>
      <c r="FH48" s="478"/>
      <c r="FI48" s="478"/>
      <c r="FJ48" s="478"/>
      <c r="FK48" s="478"/>
      <c r="FL48" s="478"/>
      <c r="FM48" s="478"/>
      <c r="FN48" s="478"/>
      <c r="FO48" s="478"/>
      <c r="FP48" s="478"/>
      <c r="FQ48" s="478"/>
      <c r="FR48" s="478"/>
      <c r="FS48" s="478"/>
      <c r="FT48" s="478"/>
      <c r="FU48" s="478"/>
      <c r="FV48" s="478"/>
      <c r="FW48" s="478"/>
      <c r="FX48" s="478"/>
      <c r="FY48" s="478"/>
      <c r="FZ48" s="478"/>
      <c r="GA48" s="478"/>
      <c r="GB48" s="478"/>
      <c r="GC48" s="478"/>
      <c r="GD48" s="478"/>
      <c r="GE48" s="478"/>
      <c r="GF48" s="478"/>
      <c r="GG48" s="478"/>
      <c r="GH48" s="478"/>
      <c r="GI48" s="478"/>
      <c r="GJ48" s="478"/>
      <c r="GK48" s="478"/>
      <c r="GL48" s="478"/>
      <c r="GM48" s="478"/>
      <c r="GN48" s="478"/>
      <c r="GO48" s="478"/>
      <c r="GP48" s="478"/>
      <c r="GQ48" s="478"/>
      <c r="GR48" s="478"/>
      <c r="GS48" s="478"/>
      <c r="GT48" s="478"/>
      <c r="GU48" s="478"/>
      <c r="GV48" s="478"/>
      <c r="GW48" s="478"/>
      <c r="GX48" s="478"/>
      <c r="GY48" s="478"/>
      <c r="GZ48" s="478"/>
      <c r="HA48" s="478"/>
      <c r="HB48" s="478"/>
      <c r="HC48" s="478"/>
      <c r="HD48" s="478"/>
      <c r="HE48" s="478"/>
      <c r="HF48" s="478"/>
      <c r="HG48" s="478"/>
      <c r="HH48" s="478"/>
      <c r="HI48" s="478"/>
      <c r="HJ48" s="478"/>
      <c r="HK48" s="478"/>
      <c r="HL48" s="478"/>
      <c r="HM48" s="478"/>
      <c r="HN48" s="478"/>
      <c r="HO48" s="478"/>
      <c r="HP48" s="478"/>
      <c r="HQ48" s="478"/>
      <c r="HR48" s="478"/>
      <c r="HS48" s="478"/>
      <c r="HT48" s="478"/>
      <c r="HU48" s="478"/>
      <c r="HV48" s="478"/>
      <c r="HW48" s="478"/>
      <c r="HX48" s="478"/>
      <c r="HY48" s="478"/>
      <c r="HZ48" s="478"/>
      <c r="IA48" s="478"/>
      <c r="IB48" s="478"/>
      <c r="IC48" s="478"/>
      <c r="ID48" s="478"/>
      <c r="IE48" s="478"/>
      <c r="IF48" s="478"/>
      <c r="IG48" s="478"/>
      <c r="IH48" s="478"/>
      <c r="II48" s="478"/>
      <c r="IJ48" s="478"/>
      <c r="IK48" s="478"/>
      <c r="IL48" s="478"/>
      <c r="IM48" s="478"/>
      <c r="IN48" s="478"/>
      <c r="IO48" s="478"/>
      <c r="IP48" s="478"/>
      <c r="IQ48" s="478"/>
    </row>
    <row r="49" spans="1:251" s="473" customFormat="1" x14ac:dyDescent="0.25">
      <c r="A49" s="526" t="s">
        <v>265</v>
      </c>
      <c r="B49" s="525"/>
      <c r="C49" s="524"/>
      <c r="D49" s="523"/>
      <c r="E49" s="522" t="s">
        <v>378</v>
      </c>
      <c r="F49" s="475"/>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8"/>
      <c r="AR49" s="478"/>
      <c r="AS49" s="478"/>
      <c r="AT49" s="478"/>
      <c r="AU49" s="478"/>
      <c r="AV49" s="478"/>
      <c r="AW49" s="478"/>
      <c r="AX49" s="478"/>
      <c r="AY49" s="478"/>
      <c r="AZ49" s="478"/>
      <c r="BA49" s="478"/>
      <c r="BB49" s="478"/>
      <c r="BC49" s="478"/>
      <c r="BD49" s="478"/>
      <c r="BE49" s="478"/>
      <c r="BF49" s="478"/>
      <c r="BG49" s="478"/>
      <c r="BH49" s="478"/>
      <c r="BI49" s="478"/>
      <c r="BJ49" s="478"/>
      <c r="BK49" s="478"/>
      <c r="BL49" s="478"/>
      <c r="BM49" s="478"/>
      <c r="BN49" s="478"/>
      <c r="BO49" s="478"/>
      <c r="BP49" s="478"/>
      <c r="BQ49" s="478"/>
      <c r="BR49" s="478"/>
      <c r="BS49" s="478"/>
      <c r="BT49" s="478"/>
      <c r="BU49" s="478"/>
      <c r="BV49" s="478"/>
      <c r="BW49" s="478"/>
      <c r="BX49" s="478"/>
      <c r="BY49" s="478"/>
      <c r="BZ49" s="478"/>
      <c r="CA49" s="478"/>
      <c r="CB49" s="478"/>
      <c r="CC49" s="478"/>
      <c r="CD49" s="478"/>
      <c r="CE49" s="478"/>
      <c r="CF49" s="478"/>
      <c r="CG49" s="478"/>
      <c r="CH49" s="478"/>
      <c r="CI49" s="478"/>
      <c r="CJ49" s="478"/>
      <c r="CK49" s="478"/>
      <c r="CL49" s="478"/>
      <c r="CM49" s="478"/>
      <c r="CN49" s="478"/>
      <c r="CO49" s="478"/>
      <c r="CP49" s="478"/>
      <c r="CQ49" s="478"/>
      <c r="CR49" s="478"/>
      <c r="CS49" s="478"/>
      <c r="CT49" s="478"/>
      <c r="CU49" s="478"/>
      <c r="CV49" s="478"/>
      <c r="CW49" s="478"/>
      <c r="CX49" s="478"/>
      <c r="CY49" s="478"/>
      <c r="CZ49" s="478"/>
      <c r="DA49" s="478"/>
      <c r="DB49" s="478"/>
      <c r="DC49" s="478"/>
      <c r="DD49" s="478"/>
      <c r="DE49" s="478"/>
      <c r="DF49" s="478"/>
      <c r="DG49" s="478"/>
      <c r="DH49" s="478"/>
      <c r="DI49" s="478"/>
      <c r="DJ49" s="478"/>
      <c r="DK49" s="478"/>
      <c r="DL49" s="478"/>
      <c r="DM49" s="478"/>
      <c r="DN49" s="478"/>
      <c r="DO49" s="478"/>
      <c r="DP49" s="478"/>
      <c r="DQ49" s="478"/>
      <c r="DR49" s="478"/>
      <c r="DS49" s="478"/>
      <c r="DT49" s="478"/>
      <c r="DU49" s="478"/>
      <c r="DV49" s="478"/>
      <c r="DW49" s="478"/>
      <c r="DX49" s="478"/>
      <c r="DY49" s="478"/>
      <c r="DZ49" s="478"/>
      <c r="EA49" s="478"/>
      <c r="EB49" s="478"/>
      <c r="EC49" s="478"/>
      <c r="ED49" s="478"/>
      <c r="EE49" s="478"/>
      <c r="EF49" s="478"/>
      <c r="EG49" s="478"/>
      <c r="EH49" s="478"/>
      <c r="EI49" s="478"/>
      <c r="EJ49" s="478"/>
      <c r="EK49" s="478"/>
      <c r="EL49" s="478"/>
      <c r="EM49" s="478"/>
      <c r="EN49" s="478"/>
      <c r="EO49" s="478"/>
      <c r="EP49" s="478"/>
      <c r="EQ49" s="478"/>
      <c r="ER49" s="478"/>
      <c r="ES49" s="478"/>
      <c r="ET49" s="478"/>
      <c r="EU49" s="478"/>
      <c r="EV49" s="478"/>
      <c r="EW49" s="478"/>
      <c r="EX49" s="478"/>
      <c r="EY49" s="478"/>
      <c r="EZ49" s="478"/>
      <c r="FA49" s="478"/>
      <c r="FB49" s="478"/>
      <c r="FC49" s="478"/>
      <c r="FD49" s="478"/>
      <c r="FE49" s="478"/>
      <c r="FF49" s="478"/>
      <c r="FG49" s="478"/>
      <c r="FH49" s="478"/>
      <c r="FI49" s="478"/>
      <c r="FJ49" s="478"/>
      <c r="FK49" s="478"/>
      <c r="FL49" s="478"/>
      <c r="FM49" s="478"/>
      <c r="FN49" s="478"/>
      <c r="FO49" s="478"/>
      <c r="FP49" s="478"/>
      <c r="FQ49" s="478"/>
      <c r="FR49" s="478"/>
      <c r="FS49" s="478"/>
      <c r="FT49" s="478"/>
      <c r="FU49" s="478"/>
      <c r="FV49" s="478"/>
      <c r="FW49" s="478"/>
      <c r="FX49" s="478"/>
      <c r="FY49" s="478"/>
      <c r="FZ49" s="478"/>
      <c r="GA49" s="478"/>
      <c r="GB49" s="478"/>
      <c r="GC49" s="478"/>
      <c r="GD49" s="478"/>
      <c r="GE49" s="478"/>
      <c r="GF49" s="478"/>
      <c r="GG49" s="478"/>
      <c r="GH49" s="478"/>
      <c r="GI49" s="478"/>
      <c r="GJ49" s="478"/>
      <c r="GK49" s="478"/>
      <c r="GL49" s="478"/>
      <c r="GM49" s="478"/>
      <c r="GN49" s="478"/>
      <c r="GO49" s="478"/>
      <c r="GP49" s="478"/>
      <c r="GQ49" s="478"/>
      <c r="GR49" s="478"/>
      <c r="GS49" s="478"/>
      <c r="GT49" s="478"/>
      <c r="GU49" s="478"/>
      <c r="GV49" s="478"/>
      <c r="GW49" s="478"/>
      <c r="GX49" s="478"/>
      <c r="GY49" s="478"/>
      <c r="GZ49" s="478"/>
      <c r="HA49" s="478"/>
      <c r="HB49" s="478"/>
      <c r="HC49" s="478"/>
      <c r="HD49" s="478"/>
      <c r="HE49" s="478"/>
      <c r="HF49" s="478"/>
      <c r="HG49" s="478"/>
      <c r="HH49" s="478"/>
      <c r="HI49" s="478"/>
      <c r="HJ49" s="478"/>
      <c r="HK49" s="478"/>
      <c r="HL49" s="478"/>
      <c r="HM49" s="478"/>
      <c r="HN49" s="478"/>
      <c r="HO49" s="478"/>
      <c r="HP49" s="478"/>
      <c r="HQ49" s="478"/>
      <c r="HR49" s="478"/>
      <c r="HS49" s="478"/>
      <c r="HT49" s="478"/>
      <c r="HU49" s="478"/>
      <c r="HV49" s="478"/>
      <c r="HW49" s="478"/>
      <c r="HX49" s="478"/>
      <c r="HY49" s="478"/>
      <c r="HZ49" s="478"/>
      <c r="IA49" s="478"/>
      <c r="IB49" s="478"/>
      <c r="IC49" s="478"/>
      <c r="ID49" s="478"/>
      <c r="IE49" s="478"/>
      <c r="IF49" s="478"/>
      <c r="IG49" s="478"/>
      <c r="IH49" s="478"/>
      <c r="II49" s="478"/>
      <c r="IJ49" s="478"/>
      <c r="IK49" s="478"/>
      <c r="IL49" s="478"/>
      <c r="IM49" s="478"/>
      <c r="IN49" s="478"/>
      <c r="IO49" s="478"/>
      <c r="IP49" s="478"/>
      <c r="IQ49" s="478"/>
    </row>
    <row r="50" spans="1:251" s="476" customFormat="1" ht="15.6" x14ac:dyDescent="0.3">
      <c r="A50" s="521" t="s">
        <v>58</v>
      </c>
      <c r="B50" s="519"/>
      <c r="C50" s="520"/>
      <c r="D50" s="519"/>
      <c r="E50" s="518"/>
      <c r="F50" s="475"/>
      <c r="G50" s="517"/>
      <c r="H50" s="516"/>
      <c r="I50" s="482"/>
      <c r="J50" s="515"/>
    </row>
    <row r="51" spans="1:251" s="474" customFormat="1" ht="15.6" x14ac:dyDescent="0.3">
      <c r="A51" s="513" t="s">
        <v>267</v>
      </c>
      <c r="B51" s="512"/>
      <c r="C51" s="511"/>
      <c r="D51" s="510"/>
      <c r="E51" s="509"/>
      <c r="F51" s="514"/>
    </row>
    <row r="52" spans="1:251" s="474" customFormat="1" x14ac:dyDescent="0.25">
      <c r="A52" s="513" t="s">
        <v>268</v>
      </c>
      <c r="B52" s="512"/>
      <c r="C52" s="511"/>
      <c r="D52" s="510"/>
      <c r="E52" s="509"/>
    </row>
    <row r="53" spans="1:251" s="474" customFormat="1" x14ac:dyDescent="0.25">
      <c r="A53" s="513" t="s">
        <v>269</v>
      </c>
      <c r="B53" s="512"/>
      <c r="C53" s="511"/>
      <c r="D53" s="510"/>
      <c r="E53" s="509"/>
    </row>
    <row r="54" spans="1:251" s="474" customFormat="1" x14ac:dyDescent="0.25">
      <c r="A54" s="508"/>
      <c r="B54" s="507"/>
      <c r="C54" s="506"/>
      <c r="D54" s="506"/>
      <c r="E54" s="505" t="s">
        <v>270</v>
      </c>
    </row>
    <row r="55" spans="1:251" s="474" customFormat="1" x14ac:dyDescent="0.25">
      <c r="A55" s="508"/>
      <c r="B55" s="507"/>
      <c r="C55" s="506"/>
      <c r="D55" s="506"/>
      <c r="E55" s="505" t="s">
        <v>271</v>
      </c>
    </row>
    <row r="56" spans="1:251" s="474" customFormat="1" ht="13.8" thickBot="1" x14ac:dyDescent="0.3">
      <c r="A56" s="504"/>
      <c r="B56" s="503"/>
      <c r="C56" s="502"/>
      <c r="D56" s="502"/>
      <c r="E56" s="501" t="s">
        <v>272</v>
      </c>
    </row>
    <row r="57" spans="1:251" s="474" customFormat="1" ht="13.8" thickBot="1" x14ac:dyDescent="0.3">
      <c r="A57" s="462"/>
      <c r="B57" s="461"/>
      <c r="C57" s="460"/>
      <c r="D57" s="460"/>
      <c r="E57" s="459"/>
    </row>
    <row r="58" spans="1:251" s="483" customFormat="1" ht="18.899999999999999" customHeight="1" thickBot="1" x14ac:dyDescent="0.35">
      <c r="A58" s="810" t="s">
        <v>377</v>
      </c>
      <c r="B58" s="811"/>
      <c r="C58" s="485"/>
      <c r="D58" s="485"/>
      <c r="E58" s="49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c r="BN58" s="481"/>
      <c r="BO58" s="481"/>
      <c r="BP58" s="481"/>
      <c r="BQ58" s="481"/>
      <c r="BR58" s="481"/>
      <c r="BS58" s="481"/>
      <c r="BT58" s="481"/>
      <c r="BU58" s="481"/>
      <c r="BV58" s="481"/>
      <c r="BW58" s="481"/>
      <c r="BX58" s="481"/>
      <c r="BY58" s="481"/>
      <c r="BZ58" s="481"/>
      <c r="CA58" s="481"/>
      <c r="CB58" s="481"/>
      <c r="CC58" s="481"/>
      <c r="CD58" s="481"/>
      <c r="CE58" s="481"/>
      <c r="CF58" s="481"/>
      <c r="CG58" s="481"/>
      <c r="CH58" s="481"/>
      <c r="CI58" s="481"/>
      <c r="CJ58" s="481"/>
      <c r="CK58" s="481"/>
      <c r="CL58" s="481"/>
      <c r="CM58" s="481"/>
      <c r="CN58" s="481"/>
      <c r="CO58" s="481"/>
      <c r="CP58" s="481"/>
      <c r="CQ58" s="481"/>
      <c r="CR58" s="481"/>
      <c r="CS58" s="481"/>
      <c r="CT58" s="481"/>
      <c r="CU58" s="481"/>
      <c r="CV58" s="481"/>
      <c r="CW58" s="481"/>
      <c r="CX58" s="481"/>
      <c r="CY58" s="481"/>
      <c r="CZ58" s="481"/>
      <c r="DA58" s="481"/>
      <c r="DB58" s="481"/>
      <c r="DC58" s="481"/>
      <c r="DD58" s="481"/>
      <c r="DE58" s="481"/>
      <c r="DF58" s="481"/>
      <c r="DG58" s="481"/>
      <c r="DH58" s="481"/>
      <c r="DI58" s="481"/>
      <c r="DJ58" s="481"/>
      <c r="DK58" s="481"/>
      <c r="DL58" s="481"/>
      <c r="DM58" s="481"/>
      <c r="DN58" s="481"/>
      <c r="DO58" s="481"/>
      <c r="DP58" s="481"/>
      <c r="DQ58" s="481"/>
      <c r="DR58" s="481"/>
      <c r="DS58" s="481"/>
      <c r="DT58" s="481"/>
      <c r="DU58" s="481"/>
      <c r="DV58" s="481"/>
      <c r="DW58" s="481"/>
      <c r="DX58" s="481"/>
      <c r="DY58" s="481"/>
      <c r="DZ58" s="481"/>
      <c r="EA58" s="481"/>
      <c r="EB58" s="481"/>
      <c r="EC58" s="481"/>
      <c r="ED58" s="481"/>
      <c r="EE58" s="481"/>
      <c r="EF58" s="481"/>
      <c r="EG58" s="481"/>
      <c r="EH58" s="481"/>
      <c r="EI58" s="481"/>
      <c r="EJ58" s="481"/>
      <c r="EK58" s="481"/>
      <c r="EL58" s="481"/>
      <c r="EM58" s="481"/>
      <c r="EN58" s="481"/>
      <c r="EO58" s="481"/>
      <c r="EP58" s="481"/>
      <c r="EQ58" s="481"/>
      <c r="ER58" s="481"/>
      <c r="ES58" s="481"/>
      <c r="ET58" s="481"/>
      <c r="EU58" s="481"/>
      <c r="EV58" s="481"/>
      <c r="EW58" s="481"/>
      <c r="EX58" s="481"/>
      <c r="EY58" s="481"/>
      <c r="EZ58" s="481"/>
      <c r="FA58" s="481"/>
      <c r="FB58" s="481"/>
      <c r="FC58" s="481"/>
      <c r="FD58" s="481"/>
      <c r="FE58" s="481"/>
      <c r="FF58" s="481"/>
      <c r="FG58" s="481"/>
      <c r="FH58" s="481"/>
      <c r="FI58" s="481"/>
      <c r="FJ58" s="481"/>
      <c r="FK58" s="481"/>
      <c r="FL58" s="481"/>
      <c r="FM58" s="481"/>
      <c r="FN58" s="481"/>
      <c r="FO58" s="481"/>
      <c r="FP58" s="481"/>
      <c r="FQ58" s="481"/>
      <c r="FR58" s="481"/>
      <c r="FS58" s="481"/>
      <c r="FT58" s="481"/>
      <c r="FU58" s="481"/>
      <c r="FV58" s="481"/>
      <c r="FW58" s="481"/>
      <c r="FX58" s="481"/>
      <c r="FY58" s="481"/>
      <c r="FZ58" s="481"/>
      <c r="GA58" s="481"/>
      <c r="GB58" s="481"/>
      <c r="GC58" s="481"/>
      <c r="GD58" s="481"/>
      <c r="GE58" s="481"/>
      <c r="GF58" s="481"/>
      <c r="GG58" s="481"/>
      <c r="GH58" s="481"/>
      <c r="GI58" s="481"/>
      <c r="GJ58" s="481"/>
      <c r="GK58" s="481"/>
      <c r="GL58" s="481"/>
      <c r="GM58" s="481"/>
      <c r="GN58" s="481"/>
      <c r="GO58" s="481"/>
      <c r="GP58" s="481"/>
      <c r="GQ58" s="481"/>
      <c r="GR58" s="481"/>
      <c r="GS58" s="481"/>
      <c r="GT58" s="481"/>
      <c r="GU58" s="481"/>
      <c r="GV58" s="481"/>
      <c r="GW58" s="481"/>
      <c r="GX58" s="481"/>
      <c r="GY58" s="481"/>
      <c r="GZ58" s="481"/>
      <c r="HA58" s="481"/>
      <c r="HB58" s="481"/>
      <c r="HC58" s="481"/>
      <c r="HD58" s="481"/>
      <c r="HE58" s="481"/>
      <c r="HF58" s="481"/>
      <c r="HG58" s="481"/>
      <c r="HH58" s="481"/>
      <c r="HI58" s="481"/>
      <c r="HJ58" s="481"/>
      <c r="HK58" s="481"/>
      <c r="HL58" s="481"/>
      <c r="HM58" s="481"/>
      <c r="HN58" s="481"/>
      <c r="HO58" s="481"/>
      <c r="HP58" s="481"/>
      <c r="HQ58" s="481"/>
      <c r="HR58" s="481"/>
      <c r="HS58" s="481"/>
      <c r="HT58" s="481"/>
      <c r="HU58" s="481"/>
      <c r="HV58" s="481"/>
      <c r="HW58" s="481"/>
      <c r="HX58" s="481"/>
      <c r="HY58" s="481"/>
      <c r="HZ58" s="481"/>
      <c r="IA58" s="481"/>
      <c r="IB58" s="481"/>
      <c r="IC58" s="481"/>
      <c r="ID58" s="481"/>
      <c r="IE58" s="481"/>
      <c r="IF58" s="481"/>
      <c r="IG58" s="481"/>
      <c r="IH58" s="481"/>
      <c r="II58" s="481"/>
      <c r="IJ58" s="481"/>
      <c r="IK58" s="481"/>
      <c r="IL58" s="481"/>
      <c r="IM58" s="481"/>
      <c r="IN58" s="481"/>
      <c r="IO58" s="481"/>
      <c r="IP58" s="481"/>
      <c r="IQ58" s="481"/>
    </row>
    <row r="59" spans="1:251" s="483" customFormat="1" ht="16.2" thickBot="1" x14ac:dyDescent="0.35">
      <c r="A59" s="807" t="s">
        <v>376</v>
      </c>
      <c r="B59" s="809"/>
      <c r="C59" s="500"/>
      <c r="D59" s="500"/>
      <c r="E59" s="500"/>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481"/>
      <c r="AF59" s="481"/>
      <c r="AG59" s="481"/>
      <c r="AH59" s="481"/>
      <c r="AI59" s="481"/>
      <c r="AJ59" s="481"/>
      <c r="AK59" s="481"/>
      <c r="AL59" s="481"/>
      <c r="AM59" s="481"/>
      <c r="AN59" s="481"/>
      <c r="AO59" s="481"/>
      <c r="AP59" s="481"/>
      <c r="AQ59" s="481"/>
      <c r="AR59" s="481"/>
      <c r="AS59" s="481"/>
      <c r="AT59" s="481"/>
      <c r="AU59" s="481"/>
      <c r="AV59" s="481"/>
      <c r="AW59" s="481"/>
      <c r="AX59" s="481"/>
      <c r="AY59" s="481"/>
      <c r="AZ59" s="481"/>
      <c r="BA59" s="481"/>
      <c r="BB59" s="481"/>
      <c r="BC59" s="481"/>
      <c r="BD59" s="481"/>
      <c r="BE59" s="481"/>
      <c r="BF59" s="481"/>
      <c r="BG59" s="481"/>
      <c r="BH59" s="481"/>
      <c r="BI59" s="481"/>
      <c r="BJ59" s="481"/>
      <c r="BK59" s="481"/>
      <c r="BL59" s="481"/>
      <c r="BM59" s="481"/>
      <c r="BN59" s="481"/>
      <c r="BO59" s="481"/>
      <c r="BP59" s="481"/>
      <c r="BQ59" s="481"/>
      <c r="BR59" s="481"/>
      <c r="BS59" s="481"/>
      <c r="BT59" s="481"/>
      <c r="BU59" s="481"/>
      <c r="BV59" s="481"/>
      <c r="BW59" s="481"/>
      <c r="BX59" s="481"/>
      <c r="BY59" s="481"/>
      <c r="BZ59" s="481"/>
      <c r="CA59" s="481"/>
      <c r="CB59" s="481"/>
      <c r="CC59" s="481"/>
      <c r="CD59" s="481"/>
      <c r="CE59" s="481"/>
      <c r="CF59" s="481"/>
      <c r="CG59" s="481"/>
      <c r="CH59" s="481"/>
      <c r="CI59" s="481"/>
      <c r="CJ59" s="481"/>
      <c r="CK59" s="481"/>
      <c r="CL59" s="481"/>
      <c r="CM59" s="481"/>
      <c r="CN59" s="481"/>
      <c r="CO59" s="481"/>
      <c r="CP59" s="481"/>
      <c r="CQ59" s="481"/>
      <c r="CR59" s="481"/>
      <c r="CS59" s="481"/>
      <c r="CT59" s="481"/>
      <c r="CU59" s="481"/>
      <c r="CV59" s="481"/>
      <c r="CW59" s="481"/>
      <c r="CX59" s="481"/>
      <c r="CY59" s="481"/>
      <c r="CZ59" s="481"/>
      <c r="DA59" s="481"/>
      <c r="DB59" s="481"/>
      <c r="DC59" s="481"/>
      <c r="DD59" s="481"/>
      <c r="DE59" s="481"/>
      <c r="DF59" s="481"/>
      <c r="DG59" s="481"/>
      <c r="DH59" s="481"/>
      <c r="DI59" s="481"/>
      <c r="DJ59" s="481"/>
      <c r="DK59" s="481"/>
      <c r="DL59" s="481"/>
      <c r="DM59" s="481"/>
      <c r="DN59" s="481"/>
      <c r="DO59" s="481"/>
      <c r="DP59" s="481"/>
      <c r="DQ59" s="481"/>
      <c r="DR59" s="481"/>
      <c r="DS59" s="481"/>
      <c r="DT59" s="481"/>
      <c r="DU59" s="481"/>
      <c r="DV59" s="481"/>
      <c r="DW59" s="481"/>
      <c r="DX59" s="481"/>
      <c r="DY59" s="481"/>
      <c r="DZ59" s="481"/>
      <c r="EA59" s="481"/>
      <c r="EB59" s="481"/>
      <c r="EC59" s="481"/>
      <c r="ED59" s="481"/>
      <c r="EE59" s="481"/>
      <c r="EF59" s="481"/>
      <c r="EG59" s="481"/>
      <c r="EH59" s="481"/>
      <c r="EI59" s="481"/>
      <c r="EJ59" s="481"/>
      <c r="EK59" s="481"/>
      <c r="EL59" s="481"/>
      <c r="EM59" s="481"/>
      <c r="EN59" s="481"/>
      <c r="EO59" s="481"/>
      <c r="EP59" s="481"/>
      <c r="EQ59" s="481"/>
      <c r="ER59" s="481"/>
      <c r="ES59" s="481"/>
      <c r="ET59" s="481"/>
      <c r="EU59" s="481"/>
      <c r="EV59" s="481"/>
      <c r="EW59" s="481"/>
      <c r="EX59" s="481"/>
      <c r="EY59" s="481"/>
      <c r="EZ59" s="481"/>
      <c r="FA59" s="481"/>
      <c r="FB59" s="481"/>
      <c r="FC59" s="481"/>
      <c r="FD59" s="481"/>
      <c r="FE59" s="481"/>
      <c r="FF59" s="481"/>
      <c r="FG59" s="481"/>
      <c r="FH59" s="481"/>
      <c r="FI59" s="481"/>
      <c r="FJ59" s="481"/>
      <c r="FK59" s="481"/>
      <c r="FL59" s="481"/>
      <c r="FM59" s="481"/>
      <c r="FN59" s="481"/>
      <c r="FO59" s="481"/>
      <c r="FP59" s="481"/>
      <c r="FQ59" s="481"/>
      <c r="FR59" s="481"/>
      <c r="FS59" s="481"/>
      <c r="FT59" s="481"/>
      <c r="FU59" s="481"/>
      <c r="FV59" s="481"/>
      <c r="FW59" s="481"/>
      <c r="FX59" s="481"/>
      <c r="FY59" s="481"/>
      <c r="FZ59" s="481"/>
      <c r="GA59" s="481"/>
      <c r="GB59" s="481"/>
      <c r="GC59" s="481"/>
      <c r="GD59" s="481"/>
      <c r="GE59" s="481"/>
      <c r="GF59" s="481"/>
      <c r="GG59" s="481"/>
      <c r="GH59" s="481"/>
      <c r="GI59" s="481"/>
      <c r="GJ59" s="481"/>
      <c r="GK59" s="481"/>
      <c r="GL59" s="481"/>
      <c r="GM59" s="481"/>
      <c r="GN59" s="481"/>
      <c r="GO59" s="481"/>
      <c r="GP59" s="481"/>
      <c r="GQ59" s="481"/>
      <c r="GR59" s="481"/>
      <c r="GS59" s="481"/>
      <c r="GT59" s="481"/>
      <c r="GU59" s="481"/>
      <c r="GV59" s="481"/>
      <c r="GW59" s="481"/>
      <c r="GX59" s="481"/>
      <c r="GY59" s="481"/>
      <c r="GZ59" s="481"/>
      <c r="HA59" s="481"/>
      <c r="HB59" s="481"/>
      <c r="HC59" s="481"/>
      <c r="HD59" s="481"/>
      <c r="HE59" s="481"/>
      <c r="HF59" s="481"/>
      <c r="HG59" s="481"/>
      <c r="HH59" s="481"/>
      <c r="HI59" s="481"/>
      <c r="HJ59" s="481"/>
      <c r="HK59" s="481"/>
      <c r="HL59" s="481"/>
      <c r="HM59" s="481"/>
      <c r="HN59" s="481"/>
      <c r="HO59" s="481"/>
      <c r="HP59" s="481"/>
      <c r="HQ59" s="481"/>
      <c r="HR59" s="481"/>
      <c r="HS59" s="481"/>
      <c r="HT59" s="481"/>
      <c r="HU59" s="481"/>
      <c r="HV59" s="481"/>
      <c r="HW59" s="481"/>
      <c r="HX59" s="481"/>
      <c r="HY59" s="481"/>
      <c r="HZ59" s="481"/>
      <c r="IA59" s="481"/>
      <c r="IB59" s="481"/>
      <c r="IC59" s="481"/>
      <c r="ID59" s="481"/>
      <c r="IE59" s="481"/>
      <c r="IF59" s="481"/>
      <c r="IG59" s="481"/>
      <c r="IH59" s="481"/>
      <c r="II59" s="481"/>
      <c r="IJ59" s="481"/>
      <c r="IK59" s="481"/>
      <c r="IL59" s="481"/>
      <c r="IM59" s="481"/>
      <c r="IN59" s="481"/>
      <c r="IO59" s="481"/>
      <c r="IP59" s="481"/>
      <c r="IQ59" s="481"/>
    </row>
    <row r="60" spans="1:251" s="483" customFormat="1" ht="15.6" x14ac:dyDescent="0.3">
      <c r="A60" s="499" t="s">
        <v>198</v>
      </c>
      <c r="B60" s="498"/>
      <c r="C60" s="485"/>
      <c r="D60" s="485"/>
      <c r="E60" s="497"/>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1"/>
      <c r="AN60" s="481"/>
      <c r="AO60" s="481"/>
      <c r="AP60" s="481"/>
      <c r="AQ60" s="481"/>
      <c r="AR60" s="481"/>
      <c r="AS60" s="481"/>
      <c r="AT60" s="481"/>
      <c r="AU60" s="481"/>
      <c r="AV60" s="481"/>
      <c r="AW60" s="481"/>
      <c r="AX60" s="481"/>
      <c r="AY60" s="481"/>
      <c r="AZ60" s="481"/>
      <c r="BA60" s="481"/>
      <c r="BB60" s="481"/>
      <c r="BC60" s="481"/>
      <c r="BD60" s="481"/>
      <c r="BE60" s="481"/>
      <c r="BF60" s="481"/>
      <c r="BG60" s="481"/>
      <c r="BH60" s="481"/>
      <c r="BI60" s="481"/>
      <c r="BJ60" s="481"/>
      <c r="BK60" s="481"/>
      <c r="BL60" s="481"/>
      <c r="BM60" s="481"/>
      <c r="BN60" s="481"/>
      <c r="BO60" s="481"/>
      <c r="BP60" s="481"/>
      <c r="BQ60" s="481"/>
      <c r="BR60" s="481"/>
      <c r="BS60" s="481"/>
      <c r="BT60" s="481"/>
      <c r="BU60" s="481"/>
      <c r="BV60" s="481"/>
      <c r="BW60" s="481"/>
      <c r="BX60" s="481"/>
      <c r="BY60" s="481"/>
      <c r="BZ60" s="481"/>
      <c r="CA60" s="481"/>
      <c r="CB60" s="481"/>
      <c r="CC60" s="481"/>
      <c r="CD60" s="481"/>
      <c r="CE60" s="481"/>
      <c r="CF60" s="481"/>
      <c r="CG60" s="481"/>
      <c r="CH60" s="481"/>
      <c r="CI60" s="481"/>
      <c r="CJ60" s="481"/>
      <c r="CK60" s="481"/>
      <c r="CL60" s="481"/>
      <c r="CM60" s="481"/>
      <c r="CN60" s="481"/>
      <c r="CO60" s="481"/>
      <c r="CP60" s="481"/>
      <c r="CQ60" s="481"/>
      <c r="CR60" s="481"/>
      <c r="CS60" s="481"/>
      <c r="CT60" s="481"/>
      <c r="CU60" s="481"/>
      <c r="CV60" s="481"/>
      <c r="CW60" s="481"/>
      <c r="CX60" s="481"/>
      <c r="CY60" s="481"/>
      <c r="CZ60" s="481"/>
      <c r="DA60" s="481"/>
      <c r="DB60" s="481"/>
      <c r="DC60" s="481"/>
      <c r="DD60" s="481"/>
      <c r="DE60" s="481"/>
      <c r="DF60" s="481"/>
      <c r="DG60" s="481"/>
      <c r="DH60" s="481"/>
      <c r="DI60" s="481"/>
      <c r="DJ60" s="481"/>
      <c r="DK60" s="481"/>
      <c r="DL60" s="481"/>
      <c r="DM60" s="481"/>
      <c r="DN60" s="481"/>
      <c r="DO60" s="481"/>
      <c r="DP60" s="481"/>
      <c r="DQ60" s="481"/>
      <c r="DR60" s="481"/>
      <c r="DS60" s="481"/>
      <c r="DT60" s="481"/>
      <c r="DU60" s="481"/>
      <c r="DV60" s="481"/>
      <c r="DW60" s="481"/>
      <c r="DX60" s="481"/>
      <c r="DY60" s="481"/>
      <c r="DZ60" s="481"/>
      <c r="EA60" s="481"/>
      <c r="EB60" s="481"/>
      <c r="EC60" s="481"/>
      <c r="ED60" s="481"/>
      <c r="EE60" s="481"/>
      <c r="EF60" s="481"/>
      <c r="EG60" s="481"/>
      <c r="EH60" s="481"/>
      <c r="EI60" s="481"/>
      <c r="EJ60" s="481"/>
      <c r="EK60" s="481"/>
      <c r="EL60" s="481"/>
      <c r="EM60" s="481"/>
      <c r="EN60" s="481"/>
      <c r="EO60" s="481"/>
      <c r="EP60" s="481"/>
      <c r="EQ60" s="481"/>
      <c r="ER60" s="481"/>
      <c r="ES60" s="481"/>
      <c r="ET60" s="481"/>
      <c r="EU60" s="481"/>
      <c r="EV60" s="481"/>
      <c r="EW60" s="481"/>
      <c r="EX60" s="481"/>
      <c r="EY60" s="481"/>
      <c r="EZ60" s="481"/>
      <c r="FA60" s="481"/>
      <c r="FB60" s="481"/>
      <c r="FC60" s="481"/>
      <c r="FD60" s="481"/>
      <c r="FE60" s="481"/>
      <c r="FF60" s="481"/>
      <c r="FG60" s="481"/>
      <c r="FH60" s="481"/>
      <c r="FI60" s="481"/>
      <c r="FJ60" s="481"/>
      <c r="FK60" s="481"/>
      <c r="FL60" s="481"/>
      <c r="FM60" s="481"/>
      <c r="FN60" s="481"/>
      <c r="FO60" s="481"/>
      <c r="FP60" s="481"/>
      <c r="FQ60" s="481"/>
      <c r="FR60" s="481"/>
      <c r="FS60" s="481"/>
      <c r="FT60" s="481"/>
      <c r="FU60" s="481"/>
      <c r="FV60" s="481"/>
      <c r="FW60" s="481"/>
      <c r="FX60" s="481"/>
      <c r="FY60" s="481"/>
      <c r="FZ60" s="481"/>
      <c r="GA60" s="481"/>
      <c r="GB60" s="481"/>
      <c r="GC60" s="481"/>
      <c r="GD60" s="481"/>
      <c r="GE60" s="481"/>
      <c r="GF60" s="481"/>
      <c r="GG60" s="481"/>
      <c r="GH60" s="481"/>
      <c r="GI60" s="481"/>
      <c r="GJ60" s="481"/>
      <c r="GK60" s="481"/>
      <c r="GL60" s="481"/>
      <c r="GM60" s="481"/>
      <c r="GN60" s="481"/>
      <c r="GO60" s="481"/>
      <c r="GP60" s="481"/>
      <c r="GQ60" s="481"/>
      <c r="GR60" s="481"/>
      <c r="GS60" s="481"/>
      <c r="GT60" s="481"/>
      <c r="GU60" s="481"/>
      <c r="GV60" s="481"/>
      <c r="GW60" s="481"/>
      <c r="GX60" s="481"/>
      <c r="GY60" s="481"/>
      <c r="GZ60" s="481"/>
      <c r="HA60" s="481"/>
      <c r="HB60" s="481"/>
      <c r="HC60" s="481"/>
      <c r="HD60" s="481"/>
      <c r="HE60" s="481"/>
      <c r="HF60" s="481"/>
      <c r="HG60" s="481"/>
      <c r="HH60" s="481"/>
      <c r="HI60" s="481"/>
      <c r="HJ60" s="481"/>
      <c r="HK60" s="481"/>
      <c r="HL60" s="481"/>
      <c r="HM60" s="481"/>
      <c r="HN60" s="481"/>
      <c r="HO60" s="481"/>
      <c r="HP60" s="481"/>
      <c r="HQ60" s="481"/>
      <c r="HR60" s="481"/>
      <c r="HS60" s="481"/>
      <c r="HT60" s="481"/>
      <c r="HU60" s="481"/>
      <c r="HV60" s="481"/>
      <c r="HW60" s="481"/>
      <c r="HX60" s="481"/>
      <c r="HY60" s="481"/>
      <c r="HZ60" s="481"/>
      <c r="IA60" s="481"/>
      <c r="IB60" s="481"/>
      <c r="IC60" s="481"/>
      <c r="ID60" s="481"/>
      <c r="IE60" s="481"/>
      <c r="IF60" s="481"/>
      <c r="IG60" s="481"/>
      <c r="IH60" s="481"/>
      <c r="II60" s="481"/>
      <c r="IJ60" s="481"/>
      <c r="IK60" s="481"/>
      <c r="IL60" s="481"/>
      <c r="IM60" s="481"/>
      <c r="IN60" s="481"/>
      <c r="IO60" s="481"/>
      <c r="IP60" s="481"/>
      <c r="IQ60" s="481"/>
    </row>
    <row r="61" spans="1:251" s="483" customFormat="1" ht="15" customHeight="1" x14ac:dyDescent="0.25">
      <c r="A61" s="493" t="s">
        <v>199</v>
      </c>
      <c r="B61" s="492">
        <v>805</v>
      </c>
      <c r="C61" s="485"/>
      <c r="D61" s="485"/>
      <c r="E61" s="49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1"/>
      <c r="AN61" s="481"/>
      <c r="AO61" s="481"/>
      <c r="AP61" s="481"/>
      <c r="AQ61" s="481"/>
      <c r="AR61" s="481"/>
      <c r="AS61" s="481"/>
      <c r="AT61" s="481"/>
      <c r="AU61" s="481"/>
      <c r="AV61" s="481"/>
      <c r="AW61" s="481"/>
      <c r="AX61" s="481"/>
      <c r="AY61" s="481"/>
      <c r="AZ61" s="481"/>
      <c r="BA61" s="481"/>
      <c r="BB61" s="481"/>
      <c r="BC61" s="481"/>
      <c r="BD61" s="481"/>
      <c r="BE61" s="481"/>
      <c r="BF61" s="481"/>
      <c r="BG61" s="481"/>
      <c r="BH61" s="481"/>
      <c r="BI61" s="481"/>
      <c r="BJ61" s="481"/>
      <c r="BK61" s="481"/>
      <c r="BL61" s="481"/>
      <c r="BM61" s="481"/>
      <c r="BN61" s="481"/>
      <c r="BO61" s="481"/>
      <c r="BP61" s="481"/>
      <c r="BQ61" s="481"/>
      <c r="BR61" s="481"/>
      <c r="BS61" s="481"/>
      <c r="BT61" s="481"/>
      <c r="BU61" s="481"/>
      <c r="BV61" s="481"/>
      <c r="BW61" s="481"/>
      <c r="BX61" s="481"/>
      <c r="BY61" s="481"/>
      <c r="BZ61" s="481"/>
      <c r="CA61" s="481"/>
      <c r="CB61" s="481"/>
      <c r="CC61" s="481"/>
      <c r="CD61" s="481"/>
      <c r="CE61" s="481"/>
      <c r="CF61" s="481"/>
      <c r="CG61" s="481"/>
      <c r="CH61" s="481"/>
      <c r="CI61" s="481"/>
      <c r="CJ61" s="481"/>
      <c r="CK61" s="481"/>
      <c r="CL61" s="481"/>
      <c r="CM61" s="481"/>
      <c r="CN61" s="481"/>
      <c r="CO61" s="481"/>
      <c r="CP61" s="481"/>
      <c r="CQ61" s="481"/>
      <c r="CR61" s="481"/>
      <c r="CS61" s="481"/>
      <c r="CT61" s="481"/>
      <c r="CU61" s="481"/>
      <c r="CV61" s="481"/>
      <c r="CW61" s="481"/>
      <c r="CX61" s="481"/>
      <c r="CY61" s="481"/>
      <c r="CZ61" s="481"/>
      <c r="DA61" s="481"/>
      <c r="DB61" s="481"/>
      <c r="DC61" s="481"/>
      <c r="DD61" s="481"/>
      <c r="DE61" s="481"/>
      <c r="DF61" s="481"/>
      <c r="DG61" s="481"/>
      <c r="DH61" s="481"/>
      <c r="DI61" s="481"/>
      <c r="DJ61" s="481"/>
      <c r="DK61" s="481"/>
      <c r="DL61" s="481"/>
      <c r="DM61" s="481"/>
      <c r="DN61" s="481"/>
      <c r="DO61" s="481"/>
      <c r="DP61" s="481"/>
      <c r="DQ61" s="481"/>
      <c r="DR61" s="481"/>
      <c r="DS61" s="481"/>
      <c r="DT61" s="481"/>
      <c r="DU61" s="481"/>
      <c r="DV61" s="481"/>
      <c r="DW61" s="481"/>
      <c r="DX61" s="481"/>
      <c r="DY61" s="481"/>
      <c r="DZ61" s="481"/>
      <c r="EA61" s="481"/>
      <c r="EB61" s="481"/>
      <c r="EC61" s="481"/>
      <c r="ED61" s="481"/>
      <c r="EE61" s="481"/>
      <c r="EF61" s="481"/>
      <c r="EG61" s="481"/>
      <c r="EH61" s="481"/>
      <c r="EI61" s="481"/>
      <c r="EJ61" s="481"/>
      <c r="EK61" s="481"/>
      <c r="EL61" s="481"/>
      <c r="EM61" s="481"/>
      <c r="EN61" s="481"/>
      <c r="EO61" s="481"/>
      <c r="EP61" s="481"/>
      <c r="EQ61" s="481"/>
      <c r="ER61" s="481"/>
      <c r="ES61" s="481"/>
      <c r="ET61" s="481"/>
      <c r="EU61" s="481"/>
      <c r="EV61" s="481"/>
      <c r="EW61" s="481"/>
      <c r="EX61" s="481"/>
      <c r="EY61" s="481"/>
      <c r="EZ61" s="481"/>
      <c r="FA61" s="481"/>
      <c r="FB61" s="481"/>
      <c r="FC61" s="481"/>
      <c r="FD61" s="481"/>
      <c r="FE61" s="481"/>
      <c r="FF61" s="481"/>
      <c r="FG61" s="481"/>
      <c r="FH61" s="481"/>
      <c r="FI61" s="481"/>
      <c r="FJ61" s="481"/>
      <c r="FK61" s="481"/>
      <c r="FL61" s="481"/>
      <c r="FM61" s="481"/>
      <c r="FN61" s="481"/>
      <c r="FO61" s="481"/>
      <c r="FP61" s="481"/>
      <c r="FQ61" s="481"/>
      <c r="FR61" s="481"/>
      <c r="FS61" s="481"/>
      <c r="FT61" s="481"/>
      <c r="FU61" s="481"/>
      <c r="FV61" s="481"/>
      <c r="FW61" s="481"/>
      <c r="FX61" s="481"/>
      <c r="FY61" s="481"/>
      <c r="FZ61" s="481"/>
      <c r="GA61" s="481"/>
      <c r="GB61" s="481"/>
      <c r="GC61" s="481"/>
      <c r="GD61" s="481"/>
      <c r="GE61" s="481"/>
      <c r="GF61" s="481"/>
      <c r="GG61" s="481"/>
      <c r="GH61" s="481"/>
      <c r="GI61" s="481"/>
      <c r="GJ61" s="481"/>
      <c r="GK61" s="481"/>
      <c r="GL61" s="481"/>
      <c r="GM61" s="481"/>
      <c r="GN61" s="481"/>
      <c r="GO61" s="481"/>
      <c r="GP61" s="481"/>
      <c r="GQ61" s="481"/>
      <c r="GR61" s="481"/>
      <c r="GS61" s="481"/>
      <c r="GT61" s="481"/>
      <c r="GU61" s="481"/>
      <c r="GV61" s="481"/>
      <c r="GW61" s="481"/>
      <c r="GX61" s="481"/>
      <c r="GY61" s="481"/>
      <c r="GZ61" s="481"/>
      <c r="HA61" s="481"/>
      <c r="HB61" s="481"/>
      <c r="HC61" s="481"/>
      <c r="HD61" s="481"/>
      <c r="HE61" s="481"/>
      <c r="HF61" s="481"/>
      <c r="HG61" s="481"/>
      <c r="HH61" s="481"/>
      <c r="HI61" s="481"/>
      <c r="HJ61" s="481"/>
      <c r="HK61" s="481"/>
      <c r="HL61" s="481"/>
      <c r="HM61" s="481"/>
      <c r="HN61" s="481"/>
      <c r="HO61" s="481"/>
      <c r="HP61" s="481"/>
      <c r="HQ61" s="481"/>
      <c r="HR61" s="481"/>
      <c r="HS61" s="481"/>
      <c r="HT61" s="481"/>
      <c r="HU61" s="481"/>
      <c r="HV61" s="481"/>
      <c r="HW61" s="481"/>
      <c r="HX61" s="481"/>
      <c r="HY61" s="481"/>
      <c r="HZ61" s="481"/>
      <c r="IA61" s="481"/>
      <c r="IB61" s="481"/>
      <c r="IC61" s="481"/>
      <c r="ID61" s="481"/>
      <c r="IE61" s="481"/>
      <c r="IF61" s="481"/>
      <c r="IG61" s="481"/>
      <c r="IH61" s="481"/>
      <c r="II61" s="481"/>
      <c r="IJ61" s="481"/>
      <c r="IK61" s="481"/>
      <c r="IL61" s="481"/>
      <c r="IM61" s="481"/>
      <c r="IN61" s="481"/>
      <c r="IO61" s="481"/>
      <c r="IP61" s="481"/>
      <c r="IQ61" s="481"/>
    </row>
    <row r="62" spans="1:251" s="483" customFormat="1" ht="16.5" customHeight="1" x14ac:dyDescent="0.25">
      <c r="A62" s="490" t="s">
        <v>375</v>
      </c>
      <c r="B62" s="492">
        <v>1500</v>
      </c>
      <c r="C62" s="486"/>
      <c r="D62" s="485"/>
      <c r="E62" s="484"/>
    </row>
    <row r="63" spans="1:251" s="483" customFormat="1" ht="16.5" customHeight="1" x14ac:dyDescent="0.25">
      <c r="A63" s="496" t="s">
        <v>374</v>
      </c>
      <c r="B63" s="492">
        <v>1560</v>
      </c>
      <c r="C63" s="486"/>
      <c r="D63" s="485"/>
      <c r="E63" s="484"/>
    </row>
    <row r="64" spans="1:251" s="483" customFormat="1" ht="16.5" customHeight="1" x14ac:dyDescent="0.3">
      <c r="A64" s="495" t="s">
        <v>202</v>
      </c>
      <c r="B64" s="494"/>
      <c r="C64" s="486"/>
      <c r="D64" s="485"/>
      <c r="E64" s="484"/>
    </row>
    <row r="65" spans="1:251" s="483" customFormat="1" ht="15" customHeight="1" x14ac:dyDescent="0.25">
      <c r="A65" s="493" t="s">
        <v>199</v>
      </c>
      <c r="B65" s="492">
        <v>892</v>
      </c>
      <c r="C65" s="485"/>
      <c r="D65" s="485"/>
      <c r="E65" s="49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1"/>
      <c r="AN65" s="481"/>
      <c r="AO65" s="481"/>
      <c r="AP65" s="481"/>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c r="BN65" s="481"/>
      <c r="BO65" s="481"/>
      <c r="BP65" s="481"/>
      <c r="BQ65" s="481"/>
      <c r="BR65" s="481"/>
      <c r="BS65" s="481"/>
      <c r="BT65" s="481"/>
      <c r="BU65" s="481"/>
      <c r="BV65" s="481"/>
      <c r="BW65" s="481"/>
      <c r="BX65" s="481"/>
      <c r="BY65" s="481"/>
      <c r="BZ65" s="481"/>
      <c r="CA65" s="481"/>
      <c r="CB65" s="481"/>
      <c r="CC65" s="481"/>
      <c r="CD65" s="481"/>
      <c r="CE65" s="481"/>
      <c r="CF65" s="481"/>
      <c r="CG65" s="481"/>
      <c r="CH65" s="481"/>
      <c r="CI65" s="481"/>
      <c r="CJ65" s="481"/>
      <c r="CK65" s="481"/>
      <c r="CL65" s="481"/>
      <c r="CM65" s="481"/>
      <c r="CN65" s="481"/>
      <c r="CO65" s="481"/>
      <c r="CP65" s="481"/>
      <c r="CQ65" s="481"/>
      <c r="CR65" s="481"/>
      <c r="CS65" s="481"/>
      <c r="CT65" s="481"/>
      <c r="CU65" s="481"/>
      <c r="CV65" s="481"/>
      <c r="CW65" s="481"/>
      <c r="CX65" s="481"/>
      <c r="CY65" s="481"/>
      <c r="CZ65" s="481"/>
      <c r="DA65" s="481"/>
      <c r="DB65" s="481"/>
      <c r="DC65" s="481"/>
      <c r="DD65" s="481"/>
      <c r="DE65" s="481"/>
      <c r="DF65" s="481"/>
      <c r="DG65" s="481"/>
      <c r="DH65" s="481"/>
      <c r="DI65" s="481"/>
      <c r="DJ65" s="481"/>
      <c r="DK65" s="481"/>
      <c r="DL65" s="481"/>
      <c r="DM65" s="481"/>
      <c r="DN65" s="481"/>
      <c r="DO65" s="481"/>
      <c r="DP65" s="481"/>
      <c r="DQ65" s="481"/>
      <c r="DR65" s="481"/>
      <c r="DS65" s="481"/>
      <c r="DT65" s="481"/>
      <c r="DU65" s="481"/>
      <c r="DV65" s="481"/>
      <c r="DW65" s="481"/>
      <c r="DX65" s="481"/>
      <c r="DY65" s="481"/>
      <c r="DZ65" s="481"/>
      <c r="EA65" s="481"/>
      <c r="EB65" s="481"/>
      <c r="EC65" s="481"/>
      <c r="ED65" s="481"/>
      <c r="EE65" s="481"/>
      <c r="EF65" s="481"/>
      <c r="EG65" s="481"/>
      <c r="EH65" s="481"/>
      <c r="EI65" s="481"/>
      <c r="EJ65" s="481"/>
      <c r="EK65" s="481"/>
      <c r="EL65" s="481"/>
      <c r="EM65" s="481"/>
      <c r="EN65" s="481"/>
      <c r="EO65" s="481"/>
      <c r="EP65" s="481"/>
      <c r="EQ65" s="481"/>
      <c r="ER65" s="481"/>
      <c r="ES65" s="481"/>
      <c r="ET65" s="481"/>
      <c r="EU65" s="481"/>
      <c r="EV65" s="481"/>
      <c r="EW65" s="481"/>
      <c r="EX65" s="481"/>
      <c r="EY65" s="481"/>
      <c r="EZ65" s="481"/>
      <c r="FA65" s="481"/>
      <c r="FB65" s="481"/>
      <c r="FC65" s="481"/>
      <c r="FD65" s="481"/>
      <c r="FE65" s="481"/>
      <c r="FF65" s="481"/>
      <c r="FG65" s="481"/>
      <c r="FH65" s="481"/>
      <c r="FI65" s="481"/>
      <c r="FJ65" s="481"/>
      <c r="FK65" s="481"/>
      <c r="FL65" s="481"/>
      <c r="FM65" s="481"/>
      <c r="FN65" s="481"/>
      <c r="FO65" s="481"/>
      <c r="FP65" s="481"/>
      <c r="FQ65" s="481"/>
      <c r="FR65" s="481"/>
      <c r="FS65" s="481"/>
      <c r="FT65" s="481"/>
      <c r="FU65" s="481"/>
      <c r="FV65" s="481"/>
      <c r="FW65" s="481"/>
      <c r="FX65" s="481"/>
      <c r="FY65" s="481"/>
      <c r="FZ65" s="481"/>
      <c r="GA65" s="481"/>
      <c r="GB65" s="481"/>
      <c r="GC65" s="481"/>
      <c r="GD65" s="481"/>
      <c r="GE65" s="481"/>
      <c r="GF65" s="481"/>
      <c r="GG65" s="481"/>
      <c r="GH65" s="481"/>
      <c r="GI65" s="481"/>
      <c r="GJ65" s="481"/>
      <c r="GK65" s="481"/>
      <c r="GL65" s="481"/>
      <c r="GM65" s="481"/>
      <c r="GN65" s="481"/>
      <c r="GO65" s="481"/>
      <c r="GP65" s="481"/>
      <c r="GQ65" s="481"/>
      <c r="GR65" s="481"/>
      <c r="GS65" s="481"/>
      <c r="GT65" s="481"/>
      <c r="GU65" s="481"/>
      <c r="GV65" s="481"/>
      <c r="GW65" s="481"/>
      <c r="GX65" s="481"/>
      <c r="GY65" s="481"/>
      <c r="GZ65" s="481"/>
      <c r="HA65" s="481"/>
      <c r="HB65" s="481"/>
      <c r="HC65" s="481"/>
      <c r="HD65" s="481"/>
      <c r="HE65" s="481"/>
      <c r="HF65" s="481"/>
      <c r="HG65" s="481"/>
      <c r="HH65" s="481"/>
      <c r="HI65" s="481"/>
      <c r="HJ65" s="481"/>
      <c r="HK65" s="481"/>
      <c r="HL65" s="481"/>
      <c r="HM65" s="481"/>
      <c r="HN65" s="481"/>
      <c r="HO65" s="481"/>
      <c r="HP65" s="481"/>
      <c r="HQ65" s="481"/>
      <c r="HR65" s="481"/>
      <c r="HS65" s="481"/>
      <c r="HT65" s="481"/>
      <c r="HU65" s="481"/>
      <c r="HV65" s="481"/>
      <c r="HW65" s="481"/>
      <c r="HX65" s="481"/>
      <c r="HY65" s="481"/>
      <c r="HZ65" s="481"/>
      <c r="IA65" s="481"/>
      <c r="IB65" s="481"/>
      <c r="IC65" s="481"/>
      <c r="ID65" s="481"/>
      <c r="IE65" s="481"/>
      <c r="IF65" s="481"/>
      <c r="IG65" s="481"/>
      <c r="IH65" s="481"/>
      <c r="II65" s="481"/>
      <c r="IJ65" s="481"/>
      <c r="IK65" s="481"/>
      <c r="IL65" s="481"/>
      <c r="IM65" s="481"/>
      <c r="IN65" s="481"/>
      <c r="IO65" s="481"/>
      <c r="IP65" s="481"/>
      <c r="IQ65" s="481"/>
    </row>
    <row r="66" spans="1:251" s="483" customFormat="1" ht="16.5" customHeight="1" x14ac:dyDescent="0.25">
      <c r="A66" s="490" t="s">
        <v>375</v>
      </c>
      <c r="B66" s="489">
        <v>1005</v>
      </c>
      <c r="C66" s="486"/>
      <c r="D66" s="485"/>
      <c r="E66" s="484"/>
    </row>
    <row r="67" spans="1:251" s="483" customFormat="1" ht="16.5" customHeight="1" thickBot="1" x14ac:dyDescent="0.3">
      <c r="A67" s="488" t="s">
        <v>374</v>
      </c>
      <c r="B67" s="487">
        <v>1560</v>
      </c>
      <c r="C67" s="486"/>
      <c r="D67" s="485"/>
      <c r="E67" s="484"/>
    </row>
    <row r="68" spans="1:251" s="474" customFormat="1" x14ac:dyDescent="0.25">
      <c r="A68" s="462"/>
      <c r="B68" s="461"/>
      <c r="C68" s="460"/>
      <c r="D68" s="460"/>
      <c r="E68" s="459"/>
    </row>
    <row r="69" spans="1:251" s="474" customFormat="1" x14ac:dyDescent="0.25">
      <c r="A69" s="462"/>
      <c r="B69" s="461"/>
      <c r="C69" s="460"/>
      <c r="D69" s="460"/>
      <c r="E69" s="459"/>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475"/>
      <c r="AM69" s="475"/>
      <c r="AN69" s="475"/>
      <c r="AO69" s="475"/>
      <c r="AP69" s="475"/>
      <c r="AQ69" s="475"/>
      <c r="AR69" s="475"/>
      <c r="AS69" s="475"/>
      <c r="AT69" s="475"/>
      <c r="AU69" s="475"/>
      <c r="AV69" s="475"/>
      <c r="AW69" s="475"/>
      <c r="AX69" s="475"/>
      <c r="AY69" s="475"/>
      <c r="AZ69" s="475"/>
      <c r="BA69" s="475"/>
      <c r="BB69" s="475"/>
      <c r="BC69" s="475"/>
      <c r="BD69" s="475"/>
      <c r="BE69" s="475"/>
      <c r="BF69" s="475"/>
      <c r="BG69" s="475"/>
      <c r="BH69" s="475"/>
      <c r="BI69" s="475"/>
      <c r="BJ69" s="475"/>
      <c r="BK69" s="475"/>
      <c r="BL69" s="475"/>
      <c r="BM69" s="475"/>
      <c r="BN69" s="475"/>
      <c r="BO69" s="475"/>
      <c r="BP69" s="475"/>
      <c r="BQ69" s="475"/>
      <c r="BR69" s="475"/>
      <c r="BS69" s="475"/>
      <c r="BT69" s="475"/>
      <c r="BU69" s="475"/>
      <c r="BV69" s="475"/>
      <c r="BW69" s="475"/>
      <c r="BX69" s="475"/>
      <c r="BY69" s="475"/>
      <c r="BZ69" s="475"/>
      <c r="CA69" s="475"/>
      <c r="CB69" s="475"/>
      <c r="CC69" s="475"/>
      <c r="CD69" s="475"/>
      <c r="CE69" s="475"/>
      <c r="CF69" s="475"/>
      <c r="CG69" s="475"/>
      <c r="CH69" s="475"/>
      <c r="CI69" s="475"/>
      <c r="CJ69" s="475"/>
      <c r="CK69" s="475"/>
      <c r="CL69" s="475"/>
      <c r="CM69" s="475"/>
      <c r="CN69" s="475"/>
      <c r="CO69" s="475"/>
      <c r="CP69" s="475"/>
      <c r="CQ69" s="475"/>
      <c r="CR69" s="475"/>
      <c r="CS69" s="475"/>
      <c r="CT69" s="475"/>
      <c r="CU69" s="475"/>
      <c r="CV69" s="475"/>
      <c r="CW69" s="475"/>
      <c r="CX69" s="475"/>
      <c r="CY69" s="475"/>
      <c r="CZ69" s="475"/>
      <c r="DA69" s="475"/>
      <c r="DB69" s="475"/>
      <c r="DC69" s="475"/>
      <c r="DD69" s="475"/>
      <c r="DE69" s="475"/>
      <c r="DF69" s="475"/>
      <c r="DG69" s="475"/>
      <c r="DH69" s="475"/>
      <c r="DI69" s="475"/>
      <c r="DJ69" s="475"/>
      <c r="DK69" s="475"/>
      <c r="DL69" s="475"/>
      <c r="DM69" s="475"/>
      <c r="DN69" s="475"/>
      <c r="DO69" s="475"/>
      <c r="DP69" s="475"/>
      <c r="DQ69" s="475"/>
      <c r="DR69" s="475"/>
      <c r="DS69" s="475"/>
      <c r="DT69" s="475"/>
      <c r="DU69" s="475"/>
      <c r="DV69" s="475"/>
      <c r="DW69" s="475"/>
      <c r="DX69" s="475"/>
      <c r="DY69" s="475"/>
      <c r="DZ69" s="475"/>
      <c r="EA69" s="475"/>
      <c r="EB69" s="475"/>
      <c r="EC69" s="475"/>
      <c r="ED69" s="475"/>
      <c r="EE69" s="475"/>
      <c r="EF69" s="475"/>
      <c r="EG69" s="475"/>
      <c r="EH69" s="475"/>
      <c r="EI69" s="475"/>
      <c r="EJ69" s="475"/>
      <c r="EK69" s="475"/>
      <c r="EL69" s="475"/>
      <c r="EM69" s="475"/>
      <c r="EN69" s="475"/>
      <c r="EO69" s="475"/>
      <c r="EP69" s="475"/>
      <c r="EQ69" s="475"/>
      <c r="ER69" s="475"/>
      <c r="ES69" s="475"/>
      <c r="ET69" s="475"/>
      <c r="EU69" s="475"/>
      <c r="EV69" s="475"/>
      <c r="EW69" s="475"/>
      <c r="EX69" s="475"/>
      <c r="EY69" s="475"/>
      <c r="EZ69" s="475"/>
      <c r="FA69" s="475"/>
      <c r="FB69" s="475"/>
      <c r="FC69" s="475"/>
      <c r="FD69" s="475"/>
      <c r="FE69" s="475"/>
      <c r="FF69" s="475"/>
      <c r="FG69" s="475"/>
      <c r="FH69" s="475"/>
      <c r="FI69" s="475"/>
      <c r="FJ69" s="475"/>
      <c r="FK69" s="475"/>
      <c r="FL69" s="475"/>
      <c r="FM69" s="475"/>
      <c r="FN69" s="475"/>
      <c r="FO69" s="475"/>
      <c r="FP69" s="475"/>
      <c r="FQ69" s="475"/>
      <c r="FR69" s="475"/>
      <c r="FS69" s="475"/>
      <c r="FT69" s="475"/>
      <c r="FU69" s="475"/>
      <c r="FV69" s="475"/>
      <c r="FW69" s="475"/>
      <c r="FX69" s="475"/>
      <c r="FY69" s="475"/>
      <c r="FZ69" s="475"/>
      <c r="GA69" s="475"/>
      <c r="GB69" s="475"/>
      <c r="GC69" s="475"/>
      <c r="GD69" s="475"/>
      <c r="GE69" s="475"/>
      <c r="GF69" s="475"/>
      <c r="GG69" s="475"/>
      <c r="GH69" s="475"/>
      <c r="GI69" s="475"/>
      <c r="GJ69" s="475"/>
      <c r="GK69" s="475"/>
      <c r="GL69" s="475"/>
      <c r="GM69" s="475"/>
      <c r="GN69" s="475"/>
      <c r="GO69" s="475"/>
      <c r="GP69" s="475"/>
      <c r="GQ69" s="475"/>
      <c r="GR69" s="475"/>
      <c r="GS69" s="475"/>
      <c r="GT69" s="475"/>
      <c r="GU69" s="475"/>
      <c r="GV69" s="475"/>
      <c r="GW69" s="475"/>
      <c r="GX69" s="475"/>
      <c r="GY69" s="475"/>
      <c r="GZ69" s="475"/>
      <c r="HA69" s="475"/>
      <c r="HB69" s="475"/>
      <c r="HC69" s="475"/>
      <c r="HD69" s="475"/>
      <c r="HE69" s="475"/>
      <c r="HF69" s="475"/>
      <c r="HG69" s="475"/>
      <c r="HH69" s="475"/>
      <c r="HI69" s="475"/>
      <c r="HJ69" s="475"/>
      <c r="HK69" s="475"/>
      <c r="HL69" s="475"/>
      <c r="HM69" s="475"/>
      <c r="HN69" s="475"/>
      <c r="HO69" s="475"/>
      <c r="HP69" s="475"/>
      <c r="HQ69" s="475"/>
      <c r="HR69" s="475"/>
      <c r="HS69" s="475"/>
      <c r="HT69" s="475"/>
      <c r="HU69" s="475"/>
      <c r="HV69" s="475"/>
      <c r="HW69" s="475"/>
      <c r="HX69" s="475"/>
      <c r="HY69" s="475"/>
      <c r="HZ69" s="475"/>
      <c r="IA69" s="475"/>
      <c r="IB69" s="475"/>
      <c r="IC69" s="475"/>
      <c r="ID69" s="475"/>
      <c r="IE69" s="475"/>
      <c r="IF69" s="475"/>
      <c r="IG69" s="475"/>
      <c r="IH69" s="475"/>
      <c r="II69" s="475"/>
      <c r="IJ69" s="475"/>
      <c r="IK69" s="475"/>
      <c r="IL69" s="475"/>
      <c r="IM69" s="475"/>
      <c r="IN69" s="475"/>
      <c r="IO69" s="475"/>
      <c r="IP69" s="475"/>
      <c r="IQ69" s="475"/>
    </row>
    <row r="70" spans="1:251" s="474" customFormat="1" x14ac:dyDescent="0.25">
      <c r="A70" s="462"/>
      <c r="B70" s="461"/>
      <c r="C70" s="460"/>
      <c r="D70" s="460"/>
      <c r="E70" s="459"/>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475"/>
      <c r="AY70" s="475"/>
      <c r="AZ70" s="475"/>
      <c r="BA70" s="475"/>
      <c r="BB70" s="475"/>
      <c r="BC70" s="475"/>
      <c r="BD70" s="475"/>
      <c r="BE70" s="475"/>
      <c r="BF70" s="475"/>
      <c r="BG70" s="475"/>
      <c r="BH70" s="475"/>
      <c r="BI70" s="475"/>
      <c r="BJ70" s="475"/>
      <c r="BK70" s="475"/>
      <c r="BL70" s="475"/>
      <c r="BM70" s="475"/>
      <c r="BN70" s="475"/>
      <c r="BO70" s="475"/>
      <c r="BP70" s="475"/>
      <c r="BQ70" s="475"/>
      <c r="BR70" s="475"/>
      <c r="BS70" s="475"/>
      <c r="BT70" s="475"/>
      <c r="BU70" s="475"/>
      <c r="BV70" s="475"/>
      <c r="BW70" s="475"/>
      <c r="BX70" s="475"/>
      <c r="BY70" s="475"/>
      <c r="BZ70" s="475"/>
      <c r="CA70" s="475"/>
      <c r="CB70" s="475"/>
      <c r="CC70" s="475"/>
      <c r="CD70" s="475"/>
      <c r="CE70" s="475"/>
      <c r="CF70" s="475"/>
      <c r="CG70" s="475"/>
      <c r="CH70" s="475"/>
      <c r="CI70" s="475"/>
      <c r="CJ70" s="475"/>
      <c r="CK70" s="475"/>
      <c r="CL70" s="475"/>
      <c r="CM70" s="475"/>
      <c r="CN70" s="475"/>
      <c r="CO70" s="475"/>
      <c r="CP70" s="475"/>
      <c r="CQ70" s="475"/>
      <c r="CR70" s="475"/>
      <c r="CS70" s="475"/>
      <c r="CT70" s="475"/>
      <c r="CU70" s="475"/>
      <c r="CV70" s="475"/>
      <c r="CW70" s="475"/>
      <c r="CX70" s="475"/>
      <c r="CY70" s="475"/>
      <c r="CZ70" s="475"/>
      <c r="DA70" s="475"/>
      <c r="DB70" s="475"/>
      <c r="DC70" s="475"/>
      <c r="DD70" s="475"/>
      <c r="DE70" s="475"/>
      <c r="DF70" s="475"/>
      <c r="DG70" s="475"/>
      <c r="DH70" s="475"/>
      <c r="DI70" s="475"/>
      <c r="DJ70" s="475"/>
      <c r="DK70" s="475"/>
      <c r="DL70" s="475"/>
      <c r="DM70" s="475"/>
      <c r="DN70" s="475"/>
      <c r="DO70" s="475"/>
      <c r="DP70" s="475"/>
      <c r="DQ70" s="475"/>
      <c r="DR70" s="475"/>
      <c r="DS70" s="475"/>
      <c r="DT70" s="475"/>
      <c r="DU70" s="475"/>
      <c r="DV70" s="475"/>
      <c r="DW70" s="475"/>
      <c r="DX70" s="475"/>
      <c r="DY70" s="475"/>
      <c r="DZ70" s="475"/>
      <c r="EA70" s="475"/>
      <c r="EB70" s="475"/>
      <c r="EC70" s="475"/>
      <c r="ED70" s="475"/>
      <c r="EE70" s="475"/>
      <c r="EF70" s="475"/>
      <c r="EG70" s="475"/>
      <c r="EH70" s="475"/>
      <c r="EI70" s="475"/>
      <c r="EJ70" s="475"/>
      <c r="EK70" s="475"/>
      <c r="EL70" s="475"/>
      <c r="EM70" s="475"/>
      <c r="EN70" s="475"/>
      <c r="EO70" s="475"/>
      <c r="EP70" s="475"/>
      <c r="EQ70" s="475"/>
      <c r="ER70" s="475"/>
      <c r="ES70" s="475"/>
      <c r="ET70" s="475"/>
      <c r="EU70" s="475"/>
      <c r="EV70" s="475"/>
      <c r="EW70" s="475"/>
      <c r="EX70" s="475"/>
      <c r="EY70" s="475"/>
      <c r="EZ70" s="475"/>
      <c r="FA70" s="475"/>
      <c r="FB70" s="475"/>
      <c r="FC70" s="475"/>
      <c r="FD70" s="475"/>
      <c r="FE70" s="475"/>
      <c r="FF70" s="475"/>
      <c r="FG70" s="475"/>
      <c r="FH70" s="475"/>
      <c r="FI70" s="475"/>
      <c r="FJ70" s="475"/>
      <c r="FK70" s="475"/>
      <c r="FL70" s="475"/>
      <c r="FM70" s="475"/>
      <c r="FN70" s="475"/>
      <c r="FO70" s="475"/>
      <c r="FP70" s="475"/>
      <c r="FQ70" s="475"/>
      <c r="FR70" s="475"/>
      <c r="FS70" s="475"/>
      <c r="FT70" s="475"/>
      <c r="FU70" s="475"/>
      <c r="FV70" s="475"/>
      <c r="FW70" s="475"/>
      <c r="FX70" s="475"/>
      <c r="FY70" s="475"/>
      <c r="FZ70" s="475"/>
      <c r="GA70" s="475"/>
      <c r="GB70" s="475"/>
      <c r="GC70" s="475"/>
      <c r="GD70" s="475"/>
      <c r="GE70" s="475"/>
      <c r="GF70" s="475"/>
      <c r="GG70" s="475"/>
      <c r="GH70" s="475"/>
      <c r="GI70" s="475"/>
      <c r="GJ70" s="475"/>
      <c r="GK70" s="475"/>
      <c r="GL70" s="475"/>
      <c r="GM70" s="475"/>
      <c r="GN70" s="475"/>
      <c r="GO70" s="475"/>
      <c r="GP70" s="475"/>
      <c r="GQ70" s="475"/>
      <c r="GR70" s="475"/>
      <c r="GS70" s="475"/>
      <c r="GT70" s="475"/>
      <c r="GU70" s="475"/>
      <c r="GV70" s="475"/>
      <c r="GW70" s="475"/>
      <c r="GX70" s="475"/>
      <c r="GY70" s="475"/>
      <c r="GZ70" s="475"/>
      <c r="HA70" s="475"/>
      <c r="HB70" s="475"/>
      <c r="HC70" s="475"/>
      <c r="HD70" s="475"/>
      <c r="HE70" s="475"/>
      <c r="HF70" s="475"/>
      <c r="HG70" s="475"/>
      <c r="HH70" s="475"/>
      <c r="HI70" s="475"/>
      <c r="HJ70" s="475"/>
      <c r="HK70" s="475"/>
      <c r="HL70" s="475"/>
      <c r="HM70" s="475"/>
      <c r="HN70" s="475"/>
      <c r="HO70" s="475"/>
      <c r="HP70" s="475"/>
      <c r="HQ70" s="475"/>
      <c r="HR70" s="475"/>
      <c r="HS70" s="475"/>
      <c r="HT70" s="475"/>
      <c r="HU70" s="475"/>
      <c r="HV70" s="475"/>
      <c r="HW70" s="475"/>
      <c r="HX70" s="475"/>
      <c r="HY70" s="475"/>
      <c r="HZ70" s="475"/>
      <c r="IA70" s="475"/>
      <c r="IB70" s="475"/>
      <c r="IC70" s="475"/>
      <c r="ID70" s="475"/>
      <c r="IE70" s="475"/>
      <c r="IF70" s="475"/>
      <c r="IG70" s="475"/>
      <c r="IH70" s="475"/>
      <c r="II70" s="475"/>
      <c r="IJ70" s="475"/>
      <c r="IK70" s="475"/>
      <c r="IL70" s="475"/>
      <c r="IM70" s="475"/>
      <c r="IN70" s="475"/>
      <c r="IO70" s="475"/>
      <c r="IP70" s="475"/>
      <c r="IQ70" s="475"/>
    </row>
    <row r="71" spans="1:251" s="474" customFormat="1" x14ac:dyDescent="0.25">
      <c r="A71" s="462"/>
      <c r="B71" s="461"/>
      <c r="C71" s="460"/>
      <c r="D71" s="460"/>
      <c r="E71" s="459"/>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475"/>
      <c r="AK71" s="475"/>
      <c r="AL71" s="475"/>
      <c r="AM71" s="475"/>
      <c r="AN71" s="475"/>
      <c r="AO71" s="475"/>
      <c r="AP71" s="475"/>
      <c r="AQ71" s="475"/>
      <c r="AR71" s="475"/>
      <c r="AS71" s="475"/>
      <c r="AT71" s="475"/>
      <c r="AU71" s="475"/>
      <c r="AV71" s="475"/>
      <c r="AW71" s="475"/>
      <c r="AX71" s="475"/>
      <c r="AY71" s="475"/>
      <c r="AZ71" s="475"/>
      <c r="BA71" s="475"/>
      <c r="BB71" s="475"/>
      <c r="BC71" s="475"/>
      <c r="BD71" s="475"/>
      <c r="BE71" s="475"/>
      <c r="BF71" s="475"/>
      <c r="BG71" s="475"/>
      <c r="BH71" s="475"/>
      <c r="BI71" s="475"/>
      <c r="BJ71" s="475"/>
      <c r="BK71" s="475"/>
      <c r="BL71" s="475"/>
      <c r="BM71" s="475"/>
      <c r="BN71" s="475"/>
      <c r="BO71" s="475"/>
      <c r="BP71" s="475"/>
      <c r="BQ71" s="475"/>
      <c r="BR71" s="475"/>
      <c r="BS71" s="475"/>
      <c r="BT71" s="475"/>
      <c r="BU71" s="475"/>
      <c r="BV71" s="475"/>
      <c r="BW71" s="475"/>
      <c r="BX71" s="475"/>
      <c r="BY71" s="475"/>
      <c r="BZ71" s="475"/>
      <c r="CA71" s="475"/>
      <c r="CB71" s="475"/>
      <c r="CC71" s="475"/>
      <c r="CD71" s="475"/>
      <c r="CE71" s="475"/>
      <c r="CF71" s="475"/>
      <c r="CG71" s="475"/>
      <c r="CH71" s="475"/>
      <c r="CI71" s="475"/>
      <c r="CJ71" s="475"/>
      <c r="CK71" s="475"/>
      <c r="CL71" s="475"/>
      <c r="CM71" s="475"/>
      <c r="CN71" s="475"/>
      <c r="CO71" s="475"/>
      <c r="CP71" s="475"/>
      <c r="CQ71" s="475"/>
      <c r="CR71" s="475"/>
      <c r="CS71" s="475"/>
      <c r="CT71" s="475"/>
      <c r="CU71" s="475"/>
      <c r="CV71" s="475"/>
      <c r="CW71" s="475"/>
      <c r="CX71" s="475"/>
      <c r="CY71" s="475"/>
      <c r="CZ71" s="475"/>
      <c r="DA71" s="475"/>
      <c r="DB71" s="475"/>
      <c r="DC71" s="475"/>
      <c r="DD71" s="475"/>
      <c r="DE71" s="475"/>
      <c r="DF71" s="475"/>
      <c r="DG71" s="475"/>
      <c r="DH71" s="475"/>
      <c r="DI71" s="475"/>
      <c r="DJ71" s="475"/>
      <c r="DK71" s="475"/>
      <c r="DL71" s="475"/>
      <c r="DM71" s="475"/>
      <c r="DN71" s="475"/>
      <c r="DO71" s="475"/>
      <c r="DP71" s="475"/>
      <c r="DQ71" s="475"/>
      <c r="DR71" s="475"/>
      <c r="DS71" s="475"/>
      <c r="DT71" s="475"/>
      <c r="DU71" s="475"/>
      <c r="DV71" s="475"/>
      <c r="DW71" s="475"/>
      <c r="DX71" s="475"/>
      <c r="DY71" s="475"/>
      <c r="DZ71" s="475"/>
      <c r="EA71" s="475"/>
      <c r="EB71" s="475"/>
      <c r="EC71" s="475"/>
      <c r="ED71" s="475"/>
      <c r="EE71" s="475"/>
      <c r="EF71" s="475"/>
      <c r="EG71" s="475"/>
      <c r="EH71" s="475"/>
      <c r="EI71" s="475"/>
      <c r="EJ71" s="475"/>
      <c r="EK71" s="475"/>
      <c r="EL71" s="475"/>
      <c r="EM71" s="475"/>
      <c r="EN71" s="475"/>
      <c r="EO71" s="475"/>
      <c r="EP71" s="475"/>
      <c r="EQ71" s="475"/>
      <c r="ER71" s="475"/>
      <c r="ES71" s="475"/>
      <c r="ET71" s="475"/>
      <c r="EU71" s="475"/>
      <c r="EV71" s="475"/>
      <c r="EW71" s="475"/>
      <c r="EX71" s="475"/>
      <c r="EY71" s="475"/>
      <c r="EZ71" s="475"/>
      <c r="FA71" s="475"/>
      <c r="FB71" s="475"/>
      <c r="FC71" s="475"/>
      <c r="FD71" s="475"/>
      <c r="FE71" s="475"/>
      <c r="FF71" s="475"/>
      <c r="FG71" s="475"/>
      <c r="FH71" s="475"/>
      <c r="FI71" s="475"/>
      <c r="FJ71" s="475"/>
      <c r="FK71" s="475"/>
      <c r="FL71" s="475"/>
      <c r="FM71" s="475"/>
      <c r="FN71" s="475"/>
      <c r="FO71" s="475"/>
      <c r="FP71" s="475"/>
      <c r="FQ71" s="475"/>
      <c r="FR71" s="475"/>
      <c r="FS71" s="475"/>
      <c r="FT71" s="475"/>
      <c r="FU71" s="475"/>
      <c r="FV71" s="475"/>
      <c r="FW71" s="475"/>
      <c r="FX71" s="475"/>
      <c r="FY71" s="475"/>
      <c r="FZ71" s="475"/>
      <c r="GA71" s="475"/>
      <c r="GB71" s="475"/>
      <c r="GC71" s="475"/>
      <c r="GD71" s="475"/>
      <c r="GE71" s="475"/>
      <c r="GF71" s="475"/>
      <c r="GG71" s="475"/>
      <c r="GH71" s="475"/>
      <c r="GI71" s="475"/>
      <c r="GJ71" s="475"/>
      <c r="GK71" s="475"/>
      <c r="GL71" s="475"/>
      <c r="GM71" s="475"/>
      <c r="GN71" s="475"/>
      <c r="GO71" s="475"/>
      <c r="GP71" s="475"/>
      <c r="GQ71" s="475"/>
      <c r="GR71" s="475"/>
      <c r="GS71" s="475"/>
      <c r="GT71" s="475"/>
      <c r="GU71" s="475"/>
      <c r="GV71" s="475"/>
      <c r="GW71" s="475"/>
      <c r="GX71" s="475"/>
      <c r="GY71" s="475"/>
      <c r="GZ71" s="475"/>
      <c r="HA71" s="475"/>
      <c r="HB71" s="475"/>
      <c r="HC71" s="475"/>
      <c r="HD71" s="475"/>
      <c r="HE71" s="475"/>
      <c r="HF71" s="475"/>
      <c r="HG71" s="475"/>
      <c r="HH71" s="475"/>
      <c r="HI71" s="475"/>
      <c r="HJ71" s="475"/>
      <c r="HK71" s="475"/>
      <c r="HL71" s="475"/>
      <c r="HM71" s="475"/>
      <c r="HN71" s="475"/>
      <c r="HO71" s="475"/>
      <c r="HP71" s="475"/>
      <c r="HQ71" s="475"/>
      <c r="HR71" s="475"/>
      <c r="HS71" s="475"/>
      <c r="HT71" s="475"/>
      <c r="HU71" s="475"/>
      <c r="HV71" s="475"/>
      <c r="HW71" s="475"/>
      <c r="HX71" s="475"/>
      <c r="HY71" s="475"/>
      <c r="HZ71" s="475"/>
      <c r="IA71" s="475"/>
      <c r="IB71" s="475"/>
      <c r="IC71" s="475"/>
      <c r="ID71" s="475"/>
      <c r="IE71" s="475"/>
      <c r="IF71" s="475"/>
      <c r="IG71" s="475"/>
      <c r="IH71" s="475"/>
      <c r="II71" s="475"/>
      <c r="IJ71" s="475"/>
      <c r="IK71" s="475"/>
      <c r="IL71" s="475"/>
      <c r="IM71" s="475"/>
      <c r="IN71" s="475"/>
      <c r="IO71" s="475"/>
      <c r="IP71" s="475"/>
      <c r="IQ71" s="475"/>
    </row>
    <row r="72" spans="1:251" s="474" customFormat="1" x14ac:dyDescent="0.25">
      <c r="A72" s="462"/>
      <c r="B72" s="461"/>
      <c r="C72" s="460"/>
      <c r="D72" s="460"/>
      <c r="E72" s="459"/>
      <c r="F72" s="475"/>
      <c r="G72" s="475"/>
      <c r="H72" s="475"/>
      <c r="I72" s="475"/>
      <c r="J72" s="475"/>
      <c r="K72" s="475"/>
      <c r="L72" s="475"/>
      <c r="M72" s="475"/>
      <c r="N72" s="475"/>
      <c r="O72" s="475"/>
      <c r="P72" s="475"/>
      <c r="Q72" s="475"/>
      <c r="R72" s="475"/>
      <c r="S72" s="475"/>
      <c r="T72" s="475"/>
      <c r="U72" s="475"/>
      <c r="V72" s="475"/>
      <c r="W72" s="475"/>
      <c r="X72" s="475"/>
      <c r="Y72" s="475"/>
      <c r="Z72" s="475"/>
      <c r="AA72" s="475"/>
      <c r="AB72" s="475"/>
      <c r="AC72" s="475"/>
      <c r="AD72" s="475"/>
      <c r="AE72" s="475"/>
      <c r="AF72" s="475"/>
      <c r="AG72" s="475"/>
      <c r="AH72" s="475"/>
      <c r="AI72" s="475"/>
      <c r="AJ72" s="475"/>
      <c r="AK72" s="475"/>
      <c r="AL72" s="475"/>
      <c r="AM72" s="475"/>
      <c r="AN72" s="475"/>
      <c r="AO72" s="475"/>
      <c r="AP72" s="475"/>
      <c r="AQ72" s="475"/>
      <c r="AR72" s="475"/>
      <c r="AS72" s="475"/>
      <c r="AT72" s="475"/>
      <c r="AU72" s="475"/>
      <c r="AV72" s="475"/>
      <c r="AW72" s="475"/>
      <c r="AX72" s="475"/>
      <c r="AY72" s="475"/>
      <c r="AZ72" s="475"/>
      <c r="BA72" s="475"/>
      <c r="BB72" s="475"/>
      <c r="BC72" s="475"/>
      <c r="BD72" s="475"/>
      <c r="BE72" s="475"/>
      <c r="BF72" s="475"/>
      <c r="BG72" s="475"/>
      <c r="BH72" s="475"/>
      <c r="BI72" s="475"/>
      <c r="BJ72" s="475"/>
      <c r="BK72" s="475"/>
      <c r="BL72" s="475"/>
      <c r="BM72" s="475"/>
      <c r="BN72" s="475"/>
      <c r="BO72" s="475"/>
      <c r="BP72" s="475"/>
      <c r="BQ72" s="475"/>
      <c r="BR72" s="475"/>
      <c r="BS72" s="475"/>
      <c r="BT72" s="475"/>
      <c r="BU72" s="475"/>
      <c r="BV72" s="475"/>
      <c r="BW72" s="475"/>
      <c r="BX72" s="475"/>
      <c r="BY72" s="475"/>
      <c r="BZ72" s="475"/>
      <c r="CA72" s="475"/>
      <c r="CB72" s="475"/>
      <c r="CC72" s="475"/>
      <c r="CD72" s="475"/>
      <c r="CE72" s="475"/>
      <c r="CF72" s="475"/>
      <c r="CG72" s="475"/>
      <c r="CH72" s="475"/>
      <c r="CI72" s="475"/>
      <c r="CJ72" s="475"/>
      <c r="CK72" s="475"/>
      <c r="CL72" s="475"/>
      <c r="CM72" s="475"/>
      <c r="CN72" s="475"/>
      <c r="CO72" s="475"/>
      <c r="CP72" s="475"/>
      <c r="CQ72" s="475"/>
      <c r="CR72" s="475"/>
      <c r="CS72" s="475"/>
      <c r="CT72" s="475"/>
      <c r="CU72" s="475"/>
      <c r="CV72" s="475"/>
      <c r="CW72" s="475"/>
      <c r="CX72" s="475"/>
      <c r="CY72" s="475"/>
      <c r="CZ72" s="475"/>
      <c r="DA72" s="475"/>
      <c r="DB72" s="475"/>
      <c r="DC72" s="475"/>
      <c r="DD72" s="475"/>
      <c r="DE72" s="475"/>
      <c r="DF72" s="475"/>
      <c r="DG72" s="475"/>
      <c r="DH72" s="475"/>
      <c r="DI72" s="475"/>
      <c r="DJ72" s="475"/>
      <c r="DK72" s="475"/>
      <c r="DL72" s="475"/>
      <c r="DM72" s="475"/>
      <c r="DN72" s="475"/>
      <c r="DO72" s="475"/>
      <c r="DP72" s="475"/>
      <c r="DQ72" s="475"/>
      <c r="DR72" s="475"/>
      <c r="DS72" s="475"/>
      <c r="DT72" s="475"/>
      <c r="DU72" s="475"/>
      <c r="DV72" s="475"/>
      <c r="DW72" s="475"/>
      <c r="DX72" s="475"/>
      <c r="DY72" s="475"/>
      <c r="DZ72" s="475"/>
      <c r="EA72" s="475"/>
      <c r="EB72" s="475"/>
      <c r="EC72" s="475"/>
      <c r="ED72" s="475"/>
      <c r="EE72" s="475"/>
      <c r="EF72" s="475"/>
      <c r="EG72" s="475"/>
      <c r="EH72" s="475"/>
      <c r="EI72" s="475"/>
      <c r="EJ72" s="475"/>
      <c r="EK72" s="475"/>
      <c r="EL72" s="475"/>
      <c r="EM72" s="475"/>
      <c r="EN72" s="475"/>
      <c r="EO72" s="475"/>
      <c r="EP72" s="475"/>
      <c r="EQ72" s="475"/>
      <c r="ER72" s="475"/>
      <c r="ES72" s="475"/>
      <c r="ET72" s="475"/>
      <c r="EU72" s="475"/>
      <c r="EV72" s="475"/>
      <c r="EW72" s="475"/>
      <c r="EX72" s="475"/>
      <c r="EY72" s="475"/>
      <c r="EZ72" s="475"/>
      <c r="FA72" s="475"/>
      <c r="FB72" s="475"/>
      <c r="FC72" s="475"/>
      <c r="FD72" s="475"/>
      <c r="FE72" s="475"/>
      <c r="FF72" s="475"/>
      <c r="FG72" s="475"/>
      <c r="FH72" s="475"/>
      <c r="FI72" s="475"/>
      <c r="FJ72" s="475"/>
      <c r="FK72" s="475"/>
      <c r="FL72" s="475"/>
      <c r="FM72" s="475"/>
      <c r="FN72" s="475"/>
      <c r="FO72" s="475"/>
      <c r="FP72" s="475"/>
      <c r="FQ72" s="475"/>
      <c r="FR72" s="475"/>
      <c r="FS72" s="475"/>
      <c r="FT72" s="475"/>
      <c r="FU72" s="475"/>
      <c r="FV72" s="475"/>
      <c r="FW72" s="475"/>
      <c r="FX72" s="475"/>
      <c r="FY72" s="475"/>
      <c r="FZ72" s="475"/>
      <c r="GA72" s="475"/>
      <c r="GB72" s="475"/>
      <c r="GC72" s="475"/>
      <c r="GD72" s="475"/>
      <c r="GE72" s="475"/>
      <c r="GF72" s="475"/>
      <c r="GG72" s="475"/>
      <c r="GH72" s="475"/>
      <c r="GI72" s="475"/>
      <c r="GJ72" s="475"/>
      <c r="GK72" s="475"/>
      <c r="GL72" s="475"/>
      <c r="GM72" s="475"/>
      <c r="GN72" s="475"/>
      <c r="GO72" s="475"/>
      <c r="GP72" s="475"/>
      <c r="GQ72" s="475"/>
      <c r="GR72" s="475"/>
      <c r="GS72" s="475"/>
      <c r="GT72" s="475"/>
      <c r="GU72" s="475"/>
      <c r="GV72" s="475"/>
      <c r="GW72" s="475"/>
      <c r="GX72" s="475"/>
      <c r="GY72" s="475"/>
      <c r="GZ72" s="475"/>
      <c r="HA72" s="475"/>
      <c r="HB72" s="475"/>
      <c r="HC72" s="475"/>
      <c r="HD72" s="475"/>
      <c r="HE72" s="475"/>
      <c r="HF72" s="475"/>
      <c r="HG72" s="475"/>
      <c r="HH72" s="475"/>
      <c r="HI72" s="475"/>
      <c r="HJ72" s="475"/>
      <c r="HK72" s="475"/>
      <c r="HL72" s="475"/>
      <c r="HM72" s="475"/>
      <c r="HN72" s="475"/>
      <c r="HO72" s="475"/>
      <c r="HP72" s="475"/>
      <c r="HQ72" s="475"/>
      <c r="HR72" s="475"/>
      <c r="HS72" s="475"/>
      <c r="HT72" s="475"/>
      <c r="HU72" s="475"/>
      <c r="HV72" s="475"/>
      <c r="HW72" s="475"/>
      <c r="HX72" s="475"/>
      <c r="HY72" s="475"/>
      <c r="HZ72" s="475"/>
      <c r="IA72" s="475"/>
      <c r="IB72" s="475"/>
      <c r="IC72" s="475"/>
      <c r="ID72" s="475"/>
      <c r="IE72" s="475"/>
      <c r="IF72" s="475"/>
      <c r="IG72" s="475"/>
      <c r="IH72" s="475"/>
      <c r="II72" s="475"/>
      <c r="IJ72" s="475"/>
      <c r="IK72" s="475"/>
      <c r="IL72" s="475"/>
      <c r="IM72" s="475"/>
      <c r="IN72" s="475"/>
      <c r="IO72" s="475"/>
      <c r="IP72" s="475"/>
      <c r="IQ72" s="475"/>
    </row>
    <row r="73" spans="1:251" s="474" customFormat="1" x14ac:dyDescent="0.25">
      <c r="A73" s="462"/>
      <c r="B73" s="461"/>
      <c r="C73" s="460"/>
      <c r="D73" s="460"/>
      <c r="E73" s="459"/>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475"/>
      <c r="AM73" s="475"/>
      <c r="AN73" s="475"/>
      <c r="AO73" s="475"/>
      <c r="AP73" s="475"/>
      <c r="AQ73" s="475"/>
      <c r="AR73" s="475"/>
      <c r="AS73" s="475"/>
      <c r="AT73" s="475"/>
      <c r="AU73" s="475"/>
      <c r="AV73" s="475"/>
      <c r="AW73" s="475"/>
      <c r="AX73" s="475"/>
      <c r="AY73" s="475"/>
      <c r="AZ73" s="475"/>
      <c r="BA73" s="475"/>
      <c r="BB73" s="475"/>
      <c r="BC73" s="475"/>
      <c r="BD73" s="475"/>
      <c r="BE73" s="475"/>
      <c r="BF73" s="475"/>
      <c r="BG73" s="475"/>
      <c r="BH73" s="475"/>
      <c r="BI73" s="475"/>
      <c r="BJ73" s="475"/>
      <c r="BK73" s="475"/>
      <c r="BL73" s="475"/>
      <c r="BM73" s="475"/>
      <c r="BN73" s="475"/>
      <c r="BO73" s="475"/>
      <c r="BP73" s="475"/>
      <c r="BQ73" s="475"/>
      <c r="BR73" s="475"/>
      <c r="BS73" s="475"/>
      <c r="BT73" s="475"/>
      <c r="BU73" s="475"/>
      <c r="BV73" s="475"/>
      <c r="BW73" s="475"/>
      <c r="BX73" s="475"/>
      <c r="BY73" s="475"/>
      <c r="BZ73" s="475"/>
      <c r="CA73" s="475"/>
      <c r="CB73" s="475"/>
      <c r="CC73" s="475"/>
      <c r="CD73" s="475"/>
      <c r="CE73" s="475"/>
      <c r="CF73" s="475"/>
      <c r="CG73" s="475"/>
      <c r="CH73" s="475"/>
      <c r="CI73" s="475"/>
      <c r="CJ73" s="475"/>
      <c r="CK73" s="475"/>
      <c r="CL73" s="475"/>
      <c r="CM73" s="475"/>
      <c r="CN73" s="475"/>
      <c r="CO73" s="475"/>
      <c r="CP73" s="475"/>
      <c r="CQ73" s="475"/>
      <c r="CR73" s="475"/>
      <c r="CS73" s="475"/>
      <c r="CT73" s="475"/>
      <c r="CU73" s="475"/>
      <c r="CV73" s="475"/>
      <c r="CW73" s="475"/>
      <c r="CX73" s="475"/>
      <c r="CY73" s="475"/>
      <c r="CZ73" s="475"/>
      <c r="DA73" s="475"/>
      <c r="DB73" s="475"/>
      <c r="DC73" s="475"/>
      <c r="DD73" s="475"/>
      <c r="DE73" s="475"/>
      <c r="DF73" s="475"/>
      <c r="DG73" s="475"/>
      <c r="DH73" s="475"/>
      <c r="DI73" s="475"/>
      <c r="DJ73" s="475"/>
      <c r="DK73" s="475"/>
      <c r="DL73" s="475"/>
      <c r="DM73" s="475"/>
      <c r="DN73" s="475"/>
      <c r="DO73" s="475"/>
      <c r="DP73" s="475"/>
      <c r="DQ73" s="475"/>
      <c r="DR73" s="475"/>
      <c r="DS73" s="475"/>
      <c r="DT73" s="475"/>
      <c r="DU73" s="475"/>
      <c r="DV73" s="475"/>
      <c r="DW73" s="475"/>
      <c r="DX73" s="475"/>
      <c r="DY73" s="475"/>
      <c r="DZ73" s="475"/>
      <c r="EA73" s="475"/>
      <c r="EB73" s="475"/>
      <c r="EC73" s="475"/>
      <c r="ED73" s="475"/>
      <c r="EE73" s="475"/>
      <c r="EF73" s="475"/>
      <c r="EG73" s="475"/>
      <c r="EH73" s="475"/>
      <c r="EI73" s="475"/>
      <c r="EJ73" s="475"/>
      <c r="EK73" s="475"/>
      <c r="EL73" s="475"/>
      <c r="EM73" s="475"/>
      <c r="EN73" s="475"/>
      <c r="EO73" s="475"/>
      <c r="EP73" s="475"/>
      <c r="EQ73" s="475"/>
      <c r="ER73" s="475"/>
      <c r="ES73" s="475"/>
      <c r="ET73" s="475"/>
      <c r="EU73" s="475"/>
      <c r="EV73" s="475"/>
      <c r="EW73" s="475"/>
      <c r="EX73" s="475"/>
      <c r="EY73" s="475"/>
      <c r="EZ73" s="475"/>
      <c r="FA73" s="475"/>
      <c r="FB73" s="475"/>
      <c r="FC73" s="475"/>
      <c r="FD73" s="475"/>
      <c r="FE73" s="475"/>
      <c r="FF73" s="475"/>
      <c r="FG73" s="475"/>
      <c r="FH73" s="475"/>
      <c r="FI73" s="475"/>
      <c r="FJ73" s="475"/>
      <c r="FK73" s="475"/>
      <c r="FL73" s="475"/>
      <c r="FM73" s="475"/>
      <c r="FN73" s="475"/>
      <c r="FO73" s="475"/>
      <c r="FP73" s="475"/>
      <c r="FQ73" s="475"/>
      <c r="FR73" s="475"/>
      <c r="FS73" s="475"/>
      <c r="FT73" s="475"/>
      <c r="FU73" s="475"/>
      <c r="FV73" s="475"/>
      <c r="FW73" s="475"/>
      <c r="FX73" s="475"/>
      <c r="FY73" s="475"/>
      <c r="FZ73" s="475"/>
      <c r="GA73" s="475"/>
      <c r="GB73" s="475"/>
      <c r="GC73" s="475"/>
      <c r="GD73" s="475"/>
      <c r="GE73" s="475"/>
      <c r="GF73" s="475"/>
      <c r="GG73" s="475"/>
      <c r="GH73" s="475"/>
      <c r="GI73" s="475"/>
      <c r="GJ73" s="475"/>
      <c r="GK73" s="475"/>
      <c r="GL73" s="475"/>
      <c r="GM73" s="475"/>
      <c r="GN73" s="475"/>
      <c r="GO73" s="475"/>
      <c r="GP73" s="475"/>
      <c r="GQ73" s="475"/>
      <c r="GR73" s="475"/>
      <c r="GS73" s="475"/>
      <c r="GT73" s="475"/>
      <c r="GU73" s="475"/>
      <c r="GV73" s="475"/>
      <c r="GW73" s="475"/>
      <c r="GX73" s="475"/>
      <c r="GY73" s="475"/>
      <c r="GZ73" s="475"/>
      <c r="HA73" s="475"/>
      <c r="HB73" s="475"/>
      <c r="HC73" s="475"/>
      <c r="HD73" s="475"/>
      <c r="HE73" s="475"/>
      <c r="HF73" s="475"/>
      <c r="HG73" s="475"/>
      <c r="HH73" s="475"/>
      <c r="HI73" s="475"/>
      <c r="HJ73" s="475"/>
      <c r="HK73" s="475"/>
      <c r="HL73" s="475"/>
      <c r="HM73" s="475"/>
      <c r="HN73" s="475"/>
      <c r="HO73" s="475"/>
      <c r="HP73" s="475"/>
      <c r="HQ73" s="475"/>
      <c r="HR73" s="475"/>
      <c r="HS73" s="475"/>
      <c r="HT73" s="475"/>
      <c r="HU73" s="475"/>
      <c r="HV73" s="475"/>
      <c r="HW73" s="475"/>
      <c r="HX73" s="475"/>
      <c r="HY73" s="475"/>
      <c r="HZ73" s="475"/>
      <c r="IA73" s="475"/>
      <c r="IB73" s="475"/>
      <c r="IC73" s="475"/>
      <c r="ID73" s="475"/>
      <c r="IE73" s="475"/>
      <c r="IF73" s="475"/>
      <c r="IG73" s="475"/>
      <c r="IH73" s="475"/>
      <c r="II73" s="475"/>
      <c r="IJ73" s="475"/>
      <c r="IK73" s="475"/>
      <c r="IL73" s="475"/>
      <c r="IM73" s="475"/>
      <c r="IN73" s="475"/>
      <c r="IO73" s="475"/>
      <c r="IP73" s="475"/>
      <c r="IQ73" s="475"/>
    </row>
    <row r="74" spans="1:251" s="483" customFormat="1" x14ac:dyDescent="0.25">
      <c r="A74" s="462"/>
      <c r="B74" s="461"/>
      <c r="C74" s="460"/>
      <c r="D74" s="460"/>
      <c r="E74" s="459"/>
      <c r="F74" s="475"/>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1"/>
      <c r="AN74" s="481"/>
      <c r="AO74" s="481"/>
      <c r="AP74" s="481"/>
      <c r="AQ74" s="481"/>
      <c r="AR74" s="481"/>
      <c r="AS74" s="481"/>
      <c r="AT74" s="481"/>
      <c r="AU74" s="481"/>
      <c r="AV74" s="481"/>
      <c r="AW74" s="481"/>
      <c r="AX74" s="481"/>
      <c r="AY74" s="481"/>
      <c r="AZ74" s="481"/>
      <c r="BA74" s="481"/>
      <c r="BB74" s="481"/>
      <c r="BC74" s="481"/>
      <c r="BD74" s="481"/>
      <c r="BE74" s="481"/>
      <c r="BF74" s="481"/>
      <c r="BG74" s="481"/>
      <c r="BH74" s="481"/>
      <c r="BI74" s="481"/>
      <c r="BJ74" s="481"/>
      <c r="BK74" s="481"/>
      <c r="BL74" s="481"/>
      <c r="BM74" s="481"/>
      <c r="BN74" s="481"/>
      <c r="BO74" s="481"/>
      <c r="BP74" s="481"/>
      <c r="BQ74" s="481"/>
      <c r="BR74" s="481"/>
      <c r="BS74" s="481"/>
      <c r="BT74" s="481"/>
      <c r="BU74" s="481"/>
      <c r="BV74" s="481"/>
      <c r="BW74" s="481"/>
      <c r="BX74" s="481"/>
      <c r="BY74" s="481"/>
      <c r="BZ74" s="481"/>
      <c r="CA74" s="481"/>
      <c r="CB74" s="481"/>
      <c r="CC74" s="481"/>
      <c r="CD74" s="481"/>
      <c r="CE74" s="481"/>
      <c r="CF74" s="481"/>
      <c r="CG74" s="481"/>
      <c r="CH74" s="481"/>
      <c r="CI74" s="481"/>
      <c r="CJ74" s="481"/>
      <c r="CK74" s="481"/>
      <c r="CL74" s="481"/>
      <c r="CM74" s="481"/>
      <c r="CN74" s="481"/>
      <c r="CO74" s="481"/>
      <c r="CP74" s="481"/>
      <c r="CQ74" s="481"/>
      <c r="CR74" s="481"/>
      <c r="CS74" s="481"/>
      <c r="CT74" s="481"/>
      <c r="CU74" s="481"/>
      <c r="CV74" s="481"/>
      <c r="CW74" s="481"/>
      <c r="CX74" s="481"/>
      <c r="CY74" s="481"/>
      <c r="CZ74" s="481"/>
      <c r="DA74" s="481"/>
      <c r="DB74" s="481"/>
      <c r="DC74" s="481"/>
      <c r="DD74" s="481"/>
      <c r="DE74" s="481"/>
      <c r="DF74" s="481"/>
      <c r="DG74" s="481"/>
      <c r="DH74" s="481"/>
      <c r="DI74" s="481"/>
      <c r="DJ74" s="481"/>
      <c r="DK74" s="481"/>
      <c r="DL74" s="481"/>
      <c r="DM74" s="481"/>
      <c r="DN74" s="481"/>
      <c r="DO74" s="481"/>
      <c r="DP74" s="481"/>
      <c r="DQ74" s="481"/>
      <c r="DR74" s="481"/>
      <c r="DS74" s="481"/>
      <c r="DT74" s="481"/>
      <c r="DU74" s="481"/>
      <c r="DV74" s="481"/>
      <c r="DW74" s="481"/>
      <c r="DX74" s="481"/>
      <c r="DY74" s="481"/>
      <c r="DZ74" s="481"/>
      <c r="EA74" s="481"/>
      <c r="EB74" s="481"/>
      <c r="EC74" s="481"/>
      <c r="ED74" s="481"/>
      <c r="EE74" s="481"/>
      <c r="EF74" s="481"/>
      <c r="EG74" s="481"/>
      <c r="EH74" s="481"/>
      <c r="EI74" s="481"/>
      <c r="EJ74" s="481"/>
      <c r="EK74" s="481"/>
      <c r="EL74" s="481"/>
      <c r="EM74" s="481"/>
      <c r="EN74" s="481"/>
      <c r="EO74" s="481"/>
      <c r="EP74" s="481"/>
      <c r="EQ74" s="481"/>
      <c r="ER74" s="481"/>
      <c r="ES74" s="481"/>
      <c r="ET74" s="481"/>
      <c r="EU74" s="481"/>
      <c r="EV74" s="481"/>
      <c r="EW74" s="481"/>
      <c r="EX74" s="481"/>
      <c r="EY74" s="481"/>
      <c r="EZ74" s="481"/>
      <c r="FA74" s="481"/>
      <c r="FB74" s="481"/>
      <c r="FC74" s="481"/>
      <c r="FD74" s="481"/>
      <c r="FE74" s="481"/>
      <c r="FF74" s="481"/>
      <c r="FG74" s="481"/>
      <c r="FH74" s="481"/>
      <c r="FI74" s="481"/>
      <c r="FJ74" s="481"/>
      <c r="FK74" s="481"/>
      <c r="FL74" s="481"/>
      <c r="FM74" s="481"/>
      <c r="FN74" s="481"/>
      <c r="FO74" s="481"/>
      <c r="FP74" s="481"/>
      <c r="FQ74" s="481"/>
      <c r="FR74" s="481"/>
      <c r="FS74" s="481"/>
      <c r="FT74" s="481"/>
      <c r="FU74" s="481"/>
      <c r="FV74" s="481"/>
      <c r="FW74" s="481"/>
      <c r="FX74" s="481"/>
      <c r="FY74" s="481"/>
      <c r="FZ74" s="481"/>
      <c r="GA74" s="481"/>
      <c r="GB74" s="481"/>
      <c r="GC74" s="481"/>
      <c r="GD74" s="481"/>
      <c r="GE74" s="481"/>
      <c r="GF74" s="481"/>
      <c r="GG74" s="481"/>
      <c r="GH74" s="481"/>
      <c r="GI74" s="481"/>
      <c r="GJ74" s="481"/>
      <c r="GK74" s="481"/>
      <c r="GL74" s="481"/>
      <c r="GM74" s="481"/>
      <c r="GN74" s="481"/>
      <c r="GO74" s="481"/>
      <c r="GP74" s="481"/>
      <c r="GQ74" s="481"/>
      <c r="GR74" s="481"/>
      <c r="GS74" s="481"/>
      <c r="GT74" s="481"/>
      <c r="GU74" s="481"/>
      <c r="GV74" s="481"/>
      <c r="GW74" s="481"/>
      <c r="GX74" s="481"/>
      <c r="GY74" s="481"/>
      <c r="GZ74" s="481"/>
      <c r="HA74" s="481"/>
      <c r="HB74" s="481"/>
      <c r="HC74" s="481"/>
      <c r="HD74" s="481"/>
      <c r="HE74" s="481"/>
      <c r="HF74" s="481"/>
      <c r="HG74" s="481"/>
      <c r="HH74" s="481"/>
      <c r="HI74" s="481"/>
      <c r="HJ74" s="481"/>
      <c r="HK74" s="481"/>
      <c r="HL74" s="481"/>
      <c r="HM74" s="481"/>
      <c r="HN74" s="481"/>
      <c r="HO74" s="481"/>
      <c r="HP74" s="481"/>
      <c r="HQ74" s="481"/>
      <c r="HR74" s="481"/>
      <c r="HS74" s="481"/>
      <c r="HT74" s="481"/>
      <c r="HU74" s="481"/>
      <c r="HV74" s="481"/>
      <c r="HW74" s="481"/>
      <c r="HX74" s="481"/>
      <c r="HY74" s="481"/>
      <c r="HZ74" s="481"/>
      <c r="IA74" s="481"/>
      <c r="IB74" s="481"/>
      <c r="IC74" s="481"/>
      <c r="ID74" s="481"/>
      <c r="IE74" s="481"/>
      <c r="IF74" s="481"/>
      <c r="IG74" s="481"/>
      <c r="IH74" s="481"/>
      <c r="II74" s="481"/>
      <c r="IJ74" s="481"/>
      <c r="IK74" s="481"/>
      <c r="IL74" s="481"/>
      <c r="IM74" s="481"/>
      <c r="IN74" s="481"/>
      <c r="IO74" s="481"/>
      <c r="IP74" s="481"/>
      <c r="IQ74" s="481"/>
    </row>
    <row r="75" spans="1:251" s="483" customFormat="1" x14ac:dyDescent="0.25">
      <c r="A75" s="462"/>
      <c r="B75" s="461"/>
      <c r="C75" s="460"/>
      <c r="D75" s="460"/>
      <c r="E75" s="459"/>
      <c r="F75" s="475"/>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1"/>
      <c r="AI75" s="481"/>
      <c r="AJ75" s="481"/>
      <c r="AK75" s="481"/>
      <c r="AL75" s="481"/>
      <c r="AM75" s="481"/>
      <c r="AN75" s="481"/>
      <c r="AO75" s="481"/>
      <c r="AP75" s="481"/>
      <c r="AQ75" s="481"/>
      <c r="AR75" s="481"/>
      <c r="AS75" s="481"/>
      <c r="AT75" s="481"/>
      <c r="AU75" s="481"/>
      <c r="AV75" s="481"/>
      <c r="AW75" s="481"/>
      <c r="AX75" s="481"/>
      <c r="AY75" s="481"/>
      <c r="AZ75" s="481"/>
      <c r="BA75" s="481"/>
      <c r="BB75" s="481"/>
      <c r="BC75" s="481"/>
      <c r="BD75" s="481"/>
      <c r="BE75" s="481"/>
      <c r="BF75" s="481"/>
      <c r="BG75" s="481"/>
      <c r="BH75" s="481"/>
      <c r="BI75" s="481"/>
      <c r="BJ75" s="481"/>
      <c r="BK75" s="481"/>
      <c r="BL75" s="481"/>
      <c r="BM75" s="481"/>
      <c r="BN75" s="481"/>
      <c r="BO75" s="481"/>
      <c r="BP75" s="481"/>
      <c r="BQ75" s="481"/>
      <c r="BR75" s="481"/>
      <c r="BS75" s="481"/>
      <c r="BT75" s="481"/>
      <c r="BU75" s="481"/>
      <c r="BV75" s="481"/>
      <c r="BW75" s="481"/>
      <c r="BX75" s="481"/>
      <c r="BY75" s="481"/>
      <c r="BZ75" s="481"/>
      <c r="CA75" s="481"/>
      <c r="CB75" s="481"/>
      <c r="CC75" s="481"/>
      <c r="CD75" s="481"/>
      <c r="CE75" s="481"/>
      <c r="CF75" s="481"/>
      <c r="CG75" s="481"/>
      <c r="CH75" s="481"/>
      <c r="CI75" s="481"/>
      <c r="CJ75" s="481"/>
      <c r="CK75" s="481"/>
      <c r="CL75" s="481"/>
      <c r="CM75" s="481"/>
      <c r="CN75" s="481"/>
      <c r="CO75" s="481"/>
      <c r="CP75" s="481"/>
      <c r="CQ75" s="481"/>
      <c r="CR75" s="481"/>
      <c r="CS75" s="481"/>
      <c r="CT75" s="481"/>
      <c r="CU75" s="481"/>
      <c r="CV75" s="481"/>
      <c r="CW75" s="481"/>
      <c r="CX75" s="481"/>
      <c r="CY75" s="481"/>
      <c r="CZ75" s="481"/>
      <c r="DA75" s="481"/>
      <c r="DB75" s="481"/>
      <c r="DC75" s="481"/>
      <c r="DD75" s="481"/>
      <c r="DE75" s="481"/>
      <c r="DF75" s="481"/>
      <c r="DG75" s="481"/>
      <c r="DH75" s="481"/>
      <c r="DI75" s="481"/>
      <c r="DJ75" s="481"/>
      <c r="DK75" s="481"/>
      <c r="DL75" s="481"/>
      <c r="DM75" s="481"/>
      <c r="DN75" s="481"/>
      <c r="DO75" s="481"/>
      <c r="DP75" s="481"/>
      <c r="DQ75" s="481"/>
      <c r="DR75" s="481"/>
      <c r="DS75" s="481"/>
      <c r="DT75" s="481"/>
      <c r="DU75" s="481"/>
      <c r="DV75" s="481"/>
      <c r="DW75" s="481"/>
      <c r="DX75" s="481"/>
      <c r="DY75" s="481"/>
      <c r="DZ75" s="481"/>
      <c r="EA75" s="481"/>
      <c r="EB75" s="481"/>
      <c r="EC75" s="481"/>
      <c r="ED75" s="481"/>
      <c r="EE75" s="481"/>
      <c r="EF75" s="481"/>
      <c r="EG75" s="481"/>
      <c r="EH75" s="481"/>
      <c r="EI75" s="481"/>
      <c r="EJ75" s="481"/>
      <c r="EK75" s="481"/>
      <c r="EL75" s="481"/>
      <c r="EM75" s="481"/>
      <c r="EN75" s="481"/>
      <c r="EO75" s="481"/>
      <c r="EP75" s="481"/>
      <c r="EQ75" s="481"/>
      <c r="ER75" s="481"/>
      <c r="ES75" s="481"/>
      <c r="ET75" s="481"/>
      <c r="EU75" s="481"/>
      <c r="EV75" s="481"/>
      <c r="EW75" s="481"/>
      <c r="EX75" s="481"/>
      <c r="EY75" s="481"/>
      <c r="EZ75" s="481"/>
      <c r="FA75" s="481"/>
      <c r="FB75" s="481"/>
      <c r="FC75" s="481"/>
      <c r="FD75" s="481"/>
      <c r="FE75" s="481"/>
      <c r="FF75" s="481"/>
      <c r="FG75" s="481"/>
      <c r="FH75" s="481"/>
      <c r="FI75" s="481"/>
      <c r="FJ75" s="481"/>
      <c r="FK75" s="481"/>
      <c r="FL75" s="481"/>
      <c r="FM75" s="481"/>
      <c r="FN75" s="481"/>
      <c r="FO75" s="481"/>
      <c r="FP75" s="481"/>
      <c r="FQ75" s="481"/>
      <c r="FR75" s="481"/>
      <c r="FS75" s="481"/>
      <c r="FT75" s="481"/>
      <c r="FU75" s="481"/>
      <c r="FV75" s="481"/>
      <c r="FW75" s="481"/>
      <c r="FX75" s="481"/>
      <c r="FY75" s="481"/>
      <c r="FZ75" s="481"/>
      <c r="GA75" s="481"/>
      <c r="GB75" s="481"/>
      <c r="GC75" s="481"/>
      <c r="GD75" s="481"/>
      <c r="GE75" s="481"/>
      <c r="GF75" s="481"/>
      <c r="GG75" s="481"/>
      <c r="GH75" s="481"/>
      <c r="GI75" s="481"/>
      <c r="GJ75" s="481"/>
      <c r="GK75" s="481"/>
      <c r="GL75" s="481"/>
      <c r="GM75" s="481"/>
      <c r="GN75" s="481"/>
      <c r="GO75" s="481"/>
      <c r="GP75" s="481"/>
      <c r="GQ75" s="481"/>
      <c r="GR75" s="481"/>
      <c r="GS75" s="481"/>
      <c r="GT75" s="481"/>
      <c r="GU75" s="481"/>
      <c r="GV75" s="481"/>
      <c r="GW75" s="481"/>
      <c r="GX75" s="481"/>
      <c r="GY75" s="481"/>
      <c r="GZ75" s="481"/>
      <c r="HA75" s="481"/>
      <c r="HB75" s="481"/>
      <c r="HC75" s="481"/>
      <c r="HD75" s="481"/>
      <c r="HE75" s="481"/>
      <c r="HF75" s="481"/>
      <c r="HG75" s="481"/>
      <c r="HH75" s="481"/>
      <c r="HI75" s="481"/>
      <c r="HJ75" s="481"/>
      <c r="HK75" s="481"/>
      <c r="HL75" s="481"/>
      <c r="HM75" s="481"/>
      <c r="HN75" s="481"/>
      <c r="HO75" s="481"/>
      <c r="HP75" s="481"/>
      <c r="HQ75" s="481"/>
      <c r="HR75" s="481"/>
      <c r="HS75" s="481"/>
      <c r="HT75" s="481"/>
      <c r="HU75" s="481"/>
      <c r="HV75" s="481"/>
      <c r="HW75" s="481"/>
      <c r="HX75" s="481"/>
      <c r="HY75" s="481"/>
      <c r="HZ75" s="481"/>
      <c r="IA75" s="481"/>
      <c r="IB75" s="481"/>
      <c r="IC75" s="481"/>
      <c r="ID75" s="481"/>
      <c r="IE75" s="481"/>
      <c r="IF75" s="481"/>
      <c r="IG75" s="481"/>
      <c r="IH75" s="481"/>
      <c r="II75" s="481"/>
      <c r="IJ75" s="481"/>
      <c r="IK75" s="481"/>
      <c r="IL75" s="481"/>
      <c r="IM75" s="481"/>
      <c r="IN75" s="481"/>
      <c r="IO75" s="481"/>
      <c r="IP75" s="481"/>
      <c r="IQ75" s="481"/>
    </row>
    <row r="76" spans="1:251" s="474" customFormat="1" x14ac:dyDescent="0.25">
      <c r="A76" s="462"/>
      <c r="B76" s="461"/>
      <c r="C76" s="460"/>
      <c r="D76" s="460"/>
      <c r="E76" s="459"/>
      <c r="F76" s="481"/>
    </row>
    <row r="77" spans="1:251" s="465" customFormat="1" x14ac:dyDescent="0.25">
      <c r="A77" s="462"/>
      <c r="B77" s="461"/>
      <c r="C77" s="460"/>
      <c r="D77" s="460"/>
      <c r="E77" s="459"/>
      <c r="F77" s="481"/>
      <c r="G77" s="481"/>
      <c r="H77" s="481"/>
      <c r="I77" s="481"/>
      <c r="J77" s="481"/>
      <c r="K77" s="481"/>
      <c r="L77" s="481"/>
      <c r="M77" s="481"/>
      <c r="N77" s="481"/>
      <c r="O77" s="481"/>
      <c r="P77" s="481"/>
      <c r="Q77" s="481"/>
      <c r="R77" s="481"/>
      <c r="S77" s="481"/>
      <c r="T77" s="482"/>
      <c r="U77" s="482"/>
      <c r="V77" s="482"/>
      <c r="W77" s="482"/>
      <c r="X77" s="482"/>
      <c r="Y77" s="482"/>
      <c r="Z77" s="482"/>
      <c r="AA77" s="482"/>
      <c r="AB77" s="482"/>
      <c r="AC77" s="482"/>
      <c r="AD77" s="482"/>
      <c r="AE77" s="482"/>
      <c r="AF77" s="482"/>
      <c r="AG77" s="482"/>
      <c r="AH77" s="482"/>
      <c r="AI77" s="482"/>
      <c r="AJ77" s="482"/>
      <c r="AK77" s="482"/>
      <c r="AL77" s="482"/>
      <c r="AM77" s="482"/>
      <c r="AN77" s="482"/>
      <c r="AO77" s="482"/>
      <c r="AP77" s="482"/>
      <c r="AQ77" s="482"/>
      <c r="AR77" s="482"/>
      <c r="AS77" s="482"/>
      <c r="AT77" s="482"/>
      <c r="AU77" s="482"/>
      <c r="AV77" s="482"/>
      <c r="AW77" s="482"/>
      <c r="AX77" s="482"/>
      <c r="AY77" s="482"/>
      <c r="AZ77" s="482"/>
      <c r="BA77" s="482"/>
      <c r="BB77" s="482"/>
      <c r="BC77" s="482"/>
      <c r="BD77" s="482"/>
      <c r="BE77" s="482"/>
      <c r="BF77" s="482"/>
      <c r="BG77" s="482"/>
      <c r="BH77" s="482"/>
      <c r="BI77" s="482"/>
      <c r="BJ77" s="482"/>
      <c r="BK77" s="482"/>
      <c r="BL77" s="482"/>
      <c r="BM77" s="482"/>
      <c r="BN77" s="482"/>
      <c r="BO77" s="482"/>
      <c r="BP77" s="482"/>
      <c r="BQ77" s="482"/>
      <c r="BR77" s="482"/>
      <c r="BS77" s="482"/>
      <c r="BT77" s="482"/>
      <c r="BU77" s="482"/>
      <c r="BV77" s="482"/>
      <c r="BW77" s="482"/>
      <c r="BX77" s="482"/>
      <c r="BY77" s="482"/>
      <c r="BZ77" s="482"/>
      <c r="CA77" s="482"/>
      <c r="CB77" s="482"/>
      <c r="CC77" s="482"/>
      <c r="CD77" s="482"/>
      <c r="CE77" s="482"/>
      <c r="CF77" s="482"/>
      <c r="CG77" s="482"/>
      <c r="CH77" s="482"/>
      <c r="CI77" s="482"/>
      <c r="CJ77" s="482"/>
      <c r="CK77" s="482"/>
      <c r="CL77" s="482"/>
      <c r="CM77" s="482"/>
      <c r="CN77" s="482"/>
      <c r="CO77" s="482"/>
      <c r="CP77" s="482"/>
      <c r="CQ77" s="482"/>
      <c r="CR77" s="482"/>
      <c r="CS77" s="482"/>
      <c r="CT77" s="482"/>
      <c r="CU77" s="482"/>
      <c r="CV77" s="482"/>
      <c r="CW77" s="482"/>
      <c r="CX77" s="482"/>
      <c r="CY77" s="482"/>
      <c r="CZ77" s="482"/>
      <c r="DA77" s="482"/>
      <c r="DB77" s="482"/>
      <c r="DC77" s="482"/>
      <c r="DD77" s="482"/>
      <c r="DE77" s="482"/>
      <c r="DF77" s="482"/>
      <c r="DG77" s="482"/>
      <c r="DH77" s="482"/>
      <c r="DI77" s="482"/>
      <c r="DJ77" s="482"/>
      <c r="DK77" s="482"/>
      <c r="DL77" s="482"/>
      <c r="DM77" s="482"/>
      <c r="DN77" s="482"/>
      <c r="DO77" s="482"/>
      <c r="DP77" s="482"/>
      <c r="DQ77" s="482"/>
      <c r="DR77" s="482"/>
      <c r="DS77" s="482"/>
      <c r="DT77" s="482"/>
      <c r="DU77" s="482"/>
      <c r="DV77" s="482"/>
      <c r="DW77" s="482"/>
      <c r="DX77" s="482"/>
      <c r="DY77" s="482"/>
      <c r="DZ77" s="482"/>
      <c r="EA77" s="482"/>
      <c r="EB77" s="482"/>
      <c r="EC77" s="482"/>
      <c r="ED77" s="482"/>
      <c r="EE77" s="482"/>
      <c r="EF77" s="482"/>
      <c r="EG77" s="482"/>
      <c r="EH77" s="482"/>
      <c r="EI77" s="482"/>
      <c r="EJ77" s="482"/>
      <c r="EK77" s="482"/>
      <c r="EL77" s="482"/>
      <c r="EM77" s="482"/>
      <c r="EN77" s="482"/>
      <c r="EO77" s="482"/>
      <c r="EP77" s="482"/>
      <c r="EQ77" s="482"/>
      <c r="ER77" s="482"/>
      <c r="ES77" s="482"/>
      <c r="ET77" s="482"/>
      <c r="EU77" s="482"/>
      <c r="EV77" s="482"/>
      <c r="EW77" s="482"/>
      <c r="EX77" s="482"/>
      <c r="EY77" s="482"/>
      <c r="EZ77" s="482"/>
      <c r="FA77" s="482"/>
      <c r="FB77" s="482"/>
      <c r="FC77" s="482"/>
      <c r="FD77" s="482"/>
      <c r="FE77" s="482"/>
      <c r="FF77" s="482"/>
      <c r="FG77" s="482"/>
      <c r="FH77" s="482"/>
      <c r="FI77" s="482"/>
      <c r="FJ77" s="482"/>
      <c r="FK77" s="482"/>
      <c r="FL77" s="482"/>
      <c r="FM77" s="482"/>
      <c r="FN77" s="482"/>
      <c r="FO77" s="482"/>
      <c r="FP77" s="482"/>
      <c r="FQ77" s="482"/>
      <c r="FR77" s="482"/>
      <c r="FS77" s="482"/>
      <c r="FT77" s="482"/>
      <c r="FU77" s="482"/>
      <c r="FV77" s="482"/>
      <c r="FW77" s="482"/>
      <c r="FX77" s="482"/>
      <c r="FY77" s="482"/>
      <c r="FZ77" s="482"/>
      <c r="GA77" s="482"/>
      <c r="GB77" s="482"/>
      <c r="GC77" s="482"/>
      <c r="GD77" s="482"/>
      <c r="GE77" s="482"/>
      <c r="GF77" s="482"/>
      <c r="GG77" s="482"/>
      <c r="GH77" s="482"/>
      <c r="GI77" s="482"/>
      <c r="GJ77" s="482"/>
      <c r="GK77" s="482"/>
      <c r="GL77" s="482"/>
      <c r="GM77" s="482"/>
      <c r="GN77" s="482"/>
      <c r="GO77" s="482"/>
      <c r="GP77" s="482"/>
      <c r="GQ77" s="482"/>
      <c r="GR77" s="482"/>
      <c r="GS77" s="482"/>
      <c r="GT77" s="482"/>
      <c r="GU77" s="482"/>
      <c r="GV77" s="482"/>
      <c r="GW77" s="482"/>
      <c r="GX77" s="482"/>
      <c r="GY77" s="482"/>
      <c r="GZ77" s="482"/>
      <c r="HA77" s="482"/>
      <c r="HB77" s="482"/>
      <c r="HC77" s="482"/>
      <c r="HD77" s="482"/>
      <c r="HE77" s="482"/>
      <c r="HF77" s="482"/>
      <c r="HG77" s="482"/>
      <c r="HH77" s="482"/>
      <c r="HI77" s="482"/>
      <c r="HJ77" s="482"/>
      <c r="HK77" s="482"/>
      <c r="HL77" s="482"/>
      <c r="HM77" s="482"/>
      <c r="HN77" s="482"/>
      <c r="HO77" s="482"/>
      <c r="HP77" s="482"/>
      <c r="HQ77" s="482"/>
      <c r="HR77" s="482"/>
      <c r="HS77" s="482"/>
      <c r="HT77" s="482"/>
      <c r="HU77" s="482"/>
      <c r="HV77" s="482"/>
      <c r="HW77" s="482"/>
      <c r="HX77" s="482"/>
      <c r="HY77" s="482"/>
      <c r="HZ77" s="482"/>
      <c r="IA77" s="482"/>
      <c r="IB77" s="482"/>
      <c r="IC77" s="482"/>
      <c r="ID77" s="482"/>
      <c r="IE77" s="482"/>
      <c r="IF77" s="482"/>
      <c r="IG77" s="482"/>
      <c r="IH77" s="482"/>
      <c r="II77" s="482"/>
      <c r="IJ77" s="482"/>
      <c r="IK77" s="482"/>
      <c r="IL77" s="482"/>
      <c r="IM77" s="482"/>
      <c r="IN77" s="482"/>
      <c r="IO77" s="482"/>
      <c r="IP77" s="482"/>
      <c r="IQ77" s="482"/>
    </row>
    <row r="78" spans="1:251" s="465" customFormat="1" x14ac:dyDescent="0.25">
      <c r="A78" s="462"/>
      <c r="B78" s="461"/>
      <c r="C78" s="460"/>
      <c r="D78" s="460"/>
      <c r="E78" s="459"/>
      <c r="F78" s="474"/>
      <c r="G78" s="481"/>
      <c r="H78" s="481"/>
      <c r="I78" s="481"/>
      <c r="J78" s="481"/>
      <c r="K78" s="481"/>
      <c r="L78" s="481"/>
      <c r="M78" s="481"/>
      <c r="N78" s="481"/>
      <c r="O78" s="481"/>
      <c r="P78" s="481"/>
      <c r="Q78" s="481"/>
      <c r="R78" s="481"/>
      <c r="S78" s="481"/>
      <c r="T78" s="482"/>
      <c r="U78" s="482"/>
      <c r="V78" s="482"/>
      <c r="W78" s="482"/>
      <c r="X78" s="48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2"/>
      <c r="AY78" s="482"/>
      <c r="AZ78" s="482"/>
      <c r="BA78" s="482"/>
      <c r="BB78" s="482"/>
      <c r="BC78" s="482"/>
      <c r="BD78" s="482"/>
      <c r="BE78" s="482"/>
      <c r="BF78" s="482"/>
      <c r="BG78" s="482"/>
      <c r="BH78" s="482"/>
      <c r="BI78" s="482"/>
      <c r="BJ78" s="482"/>
      <c r="BK78" s="482"/>
      <c r="BL78" s="482"/>
      <c r="BM78" s="482"/>
      <c r="BN78" s="482"/>
      <c r="BO78" s="482"/>
      <c r="BP78" s="482"/>
      <c r="BQ78" s="482"/>
      <c r="BR78" s="482"/>
      <c r="BS78" s="482"/>
      <c r="BT78" s="482"/>
      <c r="BU78" s="482"/>
      <c r="BV78" s="482"/>
      <c r="BW78" s="482"/>
      <c r="BX78" s="482"/>
      <c r="BY78" s="482"/>
      <c r="BZ78" s="482"/>
      <c r="CA78" s="482"/>
      <c r="CB78" s="482"/>
      <c r="CC78" s="482"/>
      <c r="CD78" s="482"/>
      <c r="CE78" s="482"/>
      <c r="CF78" s="482"/>
      <c r="CG78" s="482"/>
      <c r="CH78" s="482"/>
      <c r="CI78" s="482"/>
      <c r="CJ78" s="482"/>
      <c r="CK78" s="482"/>
      <c r="CL78" s="482"/>
      <c r="CM78" s="482"/>
      <c r="CN78" s="482"/>
      <c r="CO78" s="482"/>
      <c r="CP78" s="482"/>
      <c r="CQ78" s="482"/>
      <c r="CR78" s="482"/>
      <c r="CS78" s="482"/>
      <c r="CT78" s="482"/>
      <c r="CU78" s="482"/>
      <c r="CV78" s="482"/>
      <c r="CW78" s="482"/>
      <c r="CX78" s="482"/>
      <c r="CY78" s="482"/>
      <c r="CZ78" s="482"/>
      <c r="DA78" s="482"/>
      <c r="DB78" s="482"/>
      <c r="DC78" s="482"/>
      <c r="DD78" s="482"/>
      <c r="DE78" s="482"/>
      <c r="DF78" s="482"/>
      <c r="DG78" s="482"/>
      <c r="DH78" s="482"/>
      <c r="DI78" s="482"/>
      <c r="DJ78" s="482"/>
      <c r="DK78" s="482"/>
      <c r="DL78" s="482"/>
      <c r="DM78" s="482"/>
      <c r="DN78" s="482"/>
      <c r="DO78" s="482"/>
      <c r="DP78" s="482"/>
      <c r="DQ78" s="482"/>
      <c r="DR78" s="482"/>
      <c r="DS78" s="482"/>
      <c r="DT78" s="482"/>
      <c r="DU78" s="482"/>
      <c r="DV78" s="482"/>
      <c r="DW78" s="482"/>
      <c r="DX78" s="482"/>
      <c r="DY78" s="482"/>
      <c r="DZ78" s="482"/>
      <c r="EA78" s="482"/>
      <c r="EB78" s="482"/>
      <c r="EC78" s="482"/>
      <c r="ED78" s="482"/>
      <c r="EE78" s="482"/>
      <c r="EF78" s="482"/>
      <c r="EG78" s="482"/>
      <c r="EH78" s="482"/>
      <c r="EI78" s="482"/>
      <c r="EJ78" s="482"/>
      <c r="EK78" s="482"/>
      <c r="EL78" s="482"/>
      <c r="EM78" s="482"/>
      <c r="EN78" s="482"/>
      <c r="EO78" s="482"/>
      <c r="EP78" s="482"/>
      <c r="EQ78" s="482"/>
      <c r="ER78" s="482"/>
      <c r="ES78" s="482"/>
      <c r="ET78" s="482"/>
      <c r="EU78" s="482"/>
      <c r="EV78" s="482"/>
      <c r="EW78" s="482"/>
      <c r="EX78" s="482"/>
      <c r="EY78" s="482"/>
      <c r="EZ78" s="482"/>
      <c r="FA78" s="482"/>
      <c r="FB78" s="482"/>
      <c r="FC78" s="482"/>
      <c r="FD78" s="482"/>
      <c r="FE78" s="482"/>
      <c r="FF78" s="482"/>
      <c r="FG78" s="482"/>
      <c r="FH78" s="482"/>
      <c r="FI78" s="482"/>
      <c r="FJ78" s="482"/>
      <c r="FK78" s="482"/>
      <c r="FL78" s="482"/>
      <c r="FM78" s="482"/>
      <c r="FN78" s="482"/>
      <c r="FO78" s="482"/>
      <c r="FP78" s="482"/>
      <c r="FQ78" s="482"/>
      <c r="FR78" s="482"/>
      <c r="FS78" s="482"/>
      <c r="FT78" s="482"/>
      <c r="FU78" s="482"/>
      <c r="FV78" s="482"/>
      <c r="FW78" s="482"/>
      <c r="FX78" s="482"/>
      <c r="FY78" s="482"/>
      <c r="FZ78" s="482"/>
      <c r="GA78" s="482"/>
      <c r="GB78" s="482"/>
      <c r="GC78" s="482"/>
      <c r="GD78" s="482"/>
      <c r="GE78" s="482"/>
      <c r="GF78" s="482"/>
      <c r="GG78" s="482"/>
      <c r="GH78" s="482"/>
      <c r="GI78" s="482"/>
      <c r="GJ78" s="482"/>
      <c r="GK78" s="482"/>
      <c r="GL78" s="482"/>
      <c r="GM78" s="482"/>
      <c r="GN78" s="482"/>
      <c r="GO78" s="482"/>
      <c r="GP78" s="482"/>
      <c r="GQ78" s="482"/>
      <c r="GR78" s="482"/>
      <c r="GS78" s="482"/>
      <c r="GT78" s="482"/>
      <c r="GU78" s="482"/>
      <c r="GV78" s="482"/>
      <c r="GW78" s="482"/>
      <c r="GX78" s="482"/>
      <c r="GY78" s="482"/>
      <c r="GZ78" s="482"/>
      <c r="HA78" s="482"/>
      <c r="HB78" s="482"/>
      <c r="HC78" s="482"/>
      <c r="HD78" s="482"/>
      <c r="HE78" s="482"/>
      <c r="HF78" s="482"/>
      <c r="HG78" s="482"/>
      <c r="HH78" s="482"/>
      <c r="HI78" s="482"/>
      <c r="HJ78" s="482"/>
      <c r="HK78" s="482"/>
      <c r="HL78" s="482"/>
      <c r="HM78" s="482"/>
      <c r="HN78" s="482"/>
      <c r="HO78" s="482"/>
      <c r="HP78" s="482"/>
      <c r="HQ78" s="482"/>
      <c r="HR78" s="482"/>
      <c r="HS78" s="482"/>
      <c r="HT78" s="482"/>
      <c r="HU78" s="482"/>
      <c r="HV78" s="482"/>
      <c r="HW78" s="482"/>
      <c r="HX78" s="482"/>
      <c r="HY78" s="482"/>
      <c r="HZ78" s="482"/>
      <c r="IA78" s="482"/>
      <c r="IB78" s="482"/>
      <c r="IC78" s="482"/>
      <c r="ID78" s="482"/>
      <c r="IE78" s="482"/>
      <c r="IF78" s="482"/>
      <c r="IG78" s="482"/>
      <c r="IH78" s="482"/>
      <c r="II78" s="482"/>
      <c r="IJ78" s="482"/>
      <c r="IK78" s="482"/>
      <c r="IL78" s="482"/>
      <c r="IM78" s="482"/>
      <c r="IN78" s="482"/>
      <c r="IO78" s="482"/>
      <c r="IP78" s="482"/>
      <c r="IQ78" s="482"/>
    </row>
    <row r="79" spans="1:251" s="474" customFormat="1" x14ac:dyDescent="0.25">
      <c r="A79" s="462"/>
      <c r="B79" s="461"/>
      <c r="C79" s="460"/>
      <c r="D79" s="460"/>
      <c r="E79" s="459"/>
      <c r="F79" s="481"/>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5"/>
      <c r="AU79" s="475"/>
      <c r="AV79" s="475"/>
      <c r="AW79" s="475"/>
      <c r="AX79" s="475"/>
      <c r="AY79" s="475"/>
      <c r="AZ79" s="475"/>
      <c r="BA79" s="475"/>
      <c r="BB79" s="475"/>
      <c r="BC79" s="475"/>
      <c r="BD79" s="475"/>
      <c r="BE79" s="475"/>
      <c r="BF79" s="475"/>
      <c r="BG79" s="475"/>
      <c r="BH79" s="475"/>
      <c r="BI79" s="475"/>
      <c r="BJ79" s="475"/>
      <c r="BK79" s="475"/>
      <c r="BL79" s="475"/>
      <c r="BM79" s="475"/>
      <c r="BN79" s="475"/>
      <c r="BO79" s="475"/>
      <c r="BP79" s="475"/>
      <c r="BQ79" s="475"/>
      <c r="BR79" s="475"/>
      <c r="BS79" s="475"/>
      <c r="BT79" s="475"/>
      <c r="BU79" s="475"/>
      <c r="BV79" s="475"/>
      <c r="BW79" s="475"/>
      <c r="BX79" s="475"/>
      <c r="BY79" s="475"/>
      <c r="BZ79" s="475"/>
      <c r="CA79" s="475"/>
      <c r="CB79" s="475"/>
      <c r="CC79" s="475"/>
      <c r="CD79" s="475"/>
      <c r="CE79" s="475"/>
      <c r="CF79" s="475"/>
      <c r="CG79" s="475"/>
      <c r="CH79" s="475"/>
      <c r="CI79" s="475"/>
      <c r="CJ79" s="475"/>
      <c r="CK79" s="475"/>
      <c r="CL79" s="475"/>
      <c r="CM79" s="475"/>
      <c r="CN79" s="475"/>
      <c r="CO79" s="475"/>
      <c r="CP79" s="475"/>
      <c r="CQ79" s="475"/>
      <c r="CR79" s="475"/>
      <c r="CS79" s="475"/>
      <c r="CT79" s="475"/>
      <c r="CU79" s="475"/>
      <c r="CV79" s="475"/>
      <c r="CW79" s="475"/>
      <c r="CX79" s="475"/>
      <c r="CY79" s="475"/>
      <c r="CZ79" s="475"/>
      <c r="DA79" s="475"/>
      <c r="DB79" s="475"/>
      <c r="DC79" s="475"/>
      <c r="DD79" s="475"/>
      <c r="DE79" s="475"/>
      <c r="DF79" s="475"/>
      <c r="DG79" s="475"/>
      <c r="DH79" s="475"/>
      <c r="DI79" s="475"/>
      <c r="DJ79" s="475"/>
      <c r="DK79" s="475"/>
      <c r="DL79" s="475"/>
      <c r="DM79" s="475"/>
      <c r="DN79" s="475"/>
      <c r="DO79" s="475"/>
      <c r="DP79" s="475"/>
      <c r="DQ79" s="475"/>
      <c r="DR79" s="475"/>
      <c r="DS79" s="475"/>
      <c r="DT79" s="475"/>
      <c r="DU79" s="475"/>
      <c r="DV79" s="475"/>
      <c r="DW79" s="475"/>
      <c r="DX79" s="475"/>
      <c r="DY79" s="475"/>
      <c r="DZ79" s="475"/>
      <c r="EA79" s="475"/>
      <c r="EB79" s="475"/>
      <c r="EC79" s="475"/>
      <c r="ED79" s="475"/>
      <c r="EE79" s="475"/>
      <c r="EF79" s="475"/>
      <c r="EG79" s="475"/>
      <c r="EH79" s="475"/>
      <c r="EI79" s="475"/>
      <c r="EJ79" s="475"/>
      <c r="EK79" s="475"/>
      <c r="EL79" s="475"/>
      <c r="EM79" s="475"/>
      <c r="EN79" s="475"/>
      <c r="EO79" s="475"/>
      <c r="EP79" s="475"/>
      <c r="EQ79" s="475"/>
      <c r="ER79" s="475"/>
      <c r="ES79" s="475"/>
      <c r="ET79" s="475"/>
      <c r="EU79" s="475"/>
      <c r="EV79" s="475"/>
      <c r="EW79" s="475"/>
      <c r="EX79" s="475"/>
      <c r="EY79" s="475"/>
      <c r="EZ79" s="475"/>
      <c r="FA79" s="475"/>
      <c r="FB79" s="475"/>
      <c r="FC79" s="475"/>
      <c r="FD79" s="475"/>
      <c r="FE79" s="475"/>
      <c r="FF79" s="475"/>
      <c r="FG79" s="475"/>
      <c r="FH79" s="475"/>
      <c r="FI79" s="475"/>
      <c r="FJ79" s="475"/>
      <c r="FK79" s="475"/>
      <c r="FL79" s="475"/>
      <c r="FM79" s="475"/>
      <c r="FN79" s="475"/>
      <c r="FO79" s="475"/>
      <c r="FP79" s="475"/>
      <c r="FQ79" s="475"/>
      <c r="FR79" s="475"/>
      <c r="FS79" s="475"/>
      <c r="FT79" s="475"/>
      <c r="FU79" s="475"/>
      <c r="FV79" s="475"/>
      <c r="FW79" s="475"/>
      <c r="FX79" s="475"/>
      <c r="FY79" s="475"/>
      <c r="FZ79" s="475"/>
      <c r="GA79" s="475"/>
      <c r="GB79" s="475"/>
      <c r="GC79" s="475"/>
      <c r="GD79" s="475"/>
      <c r="GE79" s="475"/>
      <c r="GF79" s="475"/>
      <c r="GG79" s="475"/>
      <c r="GH79" s="475"/>
      <c r="GI79" s="475"/>
      <c r="GJ79" s="475"/>
      <c r="GK79" s="475"/>
      <c r="GL79" s="475"/>
      <c r="GM79" s="475"/>
      <c r="GN79" s="475"/>
      <c r="GO79" s="475"/>
      <c r="GP79" s="475"/>
      <c r="GQ79" s="475"/>
      <c r="GR79" s="475"/>
      <c r="GS79" s="475"/>
      <c r="GT79" s="475"/>
      <c r="GU79" s="475"/>
      <c r="GV79" s="475"/>
      <c r="GW79" s="475"/>
      <c r="GX79" s="475"/>
      <c r="GY79" s="475"/>
      <c r="GZ79" s="475"/>
      <c r="HA79" s="475"/>
      <c r="HB79" s="475"/>
      <c r="HC79" s="475"/>
      <c r="HD79" s="475"/>
      <c r="HE79" s="475"/>
      <c r="HF79" s="475"/>
      <c r="HG79" s="475"/>
      <c r="HH79" s="475"/>
      <c r="HI79" s="475"/>
      <c r="HJ79" s="475"/>
      <c r="HK79" s="475"/>
      <c r="HL79" s="475"/>
      <c r="HM79" s="475"/>
      <c r="HN79" s="475"/>
      <c r="HO79" s="475"/>
      <c r="HP79" s="475"/>
      <c r="HQ79" s="475"/>
      <c r="HR79" s="475"/>
      <c r="HS79" s="475"/>
      <c r="HT79" s="475"/>
      <c r="HU79" s="475"/>
      <c r="HV79" s="475"/>
      <c r="HW79" s="475"/>
      <c r="HX79" s="475"/>
      <c r="HY79" s="475"/>
      <c r="HZ79" s="475"/>
      <c r="IA79" s="475"/>
      <c r="IB79" s="475"/>
      <c r="IC79" s="475"/>
      <c r="ID79" s="475"/>
      <c r="IE79" s="475"/>
      <c r="IF79" s="475"/>
      <c r="IG79" s="475"/>
      <c r="IH79" s="475"/>
      <c r="II79" s="475"/>
      <c r="IJ79" s="475"/>
      <c r="IK79" s="475"/>
      <c r="IL79" s="475"/>
      <c r="IM79" s="475"/>
      <c r="IN79" s="475"/>
      <c r="IO79" s="475"/>
      <c r="IP79" s="475"/>
      <c r="IQ79" s="475"/>
    </row>
    <row r="80" spans="1:251" s="474" customFormat="1" x14ac:dyDescent="0.25">
      <c r="A80" s="462"/>
      <c r="B80" s="461"/>
      <c r="C80" s="460"/>
      <c r="D80" s="460"/>
      <c r="E80" s="459"/>
      <c r="F80" s="481"/>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5"/>
      <c r="AY80" s="475"/>
      <c r="AZ80" s="475"/>
      <c r="BA80" s="475"/>
      <c r="BB80" s="475"/>
      <c r="BC80" s="475"/>
      <c r="BD80" s="475"/>
      <c r="BE80" s="475"/>
      <c r="BF80" s="475"/>
      <c r="BG80" s="475"/>
      <c r="BH80" s="475"/>
      <c r="BI80" s="475"/>
      <c r="BJ80" s="475"/>
      <c r="BK80" s="475"/>
      <c r="BL80" s="475"/>
      <c r="BM80" s="475"/>
      <c r="BN80" s="475"/>
      <c r="BO80" s="475"/>
      <c r="BP80" s="475"/>
      <c r="BQ80" s="475"/>
      <c r="BR80" s="475"/>
      <c r="BS80" s="475"/>
      <c r="BT80" s="475"/>
      <c r="BU80" s="475"/>
      <c r="BV80" s="475"/>
      <c r="BW80" s="475"/>
      <c r="BX80" s="475"/>
      <c r="BY80" s="475"/>
      <c r="BZ80" s="475"/>
      <c r="CA80" s="475"/>
      <c r="CB80" s="475"/>
      <c r="CC80" s="475"/>
      <c r="CD80" s="475"/>
      <c r="CE80" s="475"/>
      <c r="CF80" s="475"/>
      <c r="CG80" s="475"/>
      <c r="CH80" s="475"/>
      <c r="CI80" s="475"/>
      <c r="CJ80" s="475"/>
      <c r="CK80" s="475"/>
      <c r="CL80" s="475"/>
      <c r="CM80" s="475"/>
      <c r="CN80" s="475"/>
      <c r="CO80" s="475"/>
      <c r="CP80" s="475"/>
      <c r="CQ80" s="475"/>
      <c r="CR80" s="475"/>
      <c r="CS80" s="475"/>
      <c r="CT80" s="475"/>
      <c r="CU80" s="475"/>
      <c r="CV80" s="475"/>
      <c r="CW80" s="475"/>
      <c r="CX80" s="475"/>
      <c r="CY80" s="475"/>
      <c r="CZ80" s="475"/>
      <c r="DA80" s="475"/>
      <c r="DB80" s="475"/>
      <c r="DC80" s="475"/>
      <c r="DD80" s="475"/>
      <c r="DE80" s="475"/>
      <c r="DF80" s="475"/>
      <c r="DG80" s="475"/>
      <c r="DH80" s="475"/>
      <c r="DI80" s="475"/>
      <c r="DJ80" s="475"/>
      <c r="DK80" s="475"/>
      <c r="DL80" s="475"/>
      <c r="DM80" s="475"/>
      <c r="DN80" s="475"/>
      <c r="DO80" s="475"/>
      <c r="DP80" s="475"/>
      <c r="DQ80" s="475"/>
      <c r="DR80" s="475"/>
      <c r="DS80" s="475"/>
      <c r="DT80" s="475"/>
      <c r="DU80" s="475"/>
      <c r="DV80" s="475"/>
      <c r="DW80" s="475"/>
      <c r="DX80" s="475"/>
      <c r="DY80" s="475"/>
      <c r="DZ80" s="475"/>
      <c r="EA80" s="475"/>
      <c r="EB80" s="475"/>
      <c r="EC80" s="475"/>
      <c r="ED80" s="475"/>
      <c r="EE80" s="475"/>
      <c r="EF80" s="475"/>
      <c r="EG80" s="475"/>
      <c r="EH80" s="475"/>
      <c r="EI80" s="475"/>
      <c r="EJ80" s="475"/>
      <c r="EK80" s="475"/>
      <c r="EL80" s="475"/>
      <c r="EM80" s="475"/>
      <c r="EN80" s="475"/>
      <c r="EO80" s="475"/>
      <c r="EP80" s="475"/>
      <c r="EQ80" s="475"/>
      <c r="ER80" s="475"/>
      <c r="ES80" s="475"/>
      <c r="ET80" s="475"/>
      <c r="EU80" s="475"/>
      <c r="EV80" s="475"/>
      <c r="EW80" s="475"/>
      <c r="EX80" s="475"/>
      <c r="EY80" s="475"/>
      <c r="EZ80" s="475"/>
      <c r="FA80" s="475"/>
      <c r="FB80" s="475"/>
      <c r="FC80" s="475"/>
      <c r="FD80" s="475"/>
      <c r="FE80" s="475"/>
      <c r="FF80" s="475"/>
      <c r="FG80" s="475"/>
      <c r="FH80" s="475"/>
      <c r="FI80" s="475"/>
      <c r="FJ80" s="475"/>
      <c r="FK80" s="475"/>
      <c r="FL80" s="475"/>
      <c r="FM80" s="475"/>
      <c r="FN80" s="475"/>
      <c r="FO80" s="475"/>
      <c r="FP80" s="475"/>
      <c r="FQ80" s="475"/>
      <c r="FR80" s="475"/>
      <c r="FS80" s="475"/>
      <c r="FT80" s="475"/>
      <c r="FU80" s="475"/>
      <c r="FV80" s="475"/>
      <c r="FW80" s="475"/>
      <c r="FX80" s="475"/>
      <c r="FY80" s="475"/>
      <c r="FZ80" s="475"/>
      <c r="GA80" s="475"/>
      <c r="GB80" s="475"/>
      <c r="GC80" s="475"/>
      <c r="GD80" s="475"/>
      <c r="GE80" s="475"/>
      <c r="GF80" s="475"/>
      <c r="GG80" s="475"/>
      <c r="GH80" s="475"/>
      <c r="GI80" s="475"/>
      <c r="GJ80" s="475"/>
      <c r="GK80" s="475"/>
      <c r="GL80" s="475"/>
      <c r="GM80" s="475"/>
      <c r="GN80" s="475"/>
      <c r="GO80" s="475"/>
      <c r="GP80" s="475"/>
      <c r="GQ80" s="475"/>
      <c r="GR80" s="475"/>
      <c r="GS80" s="475"/>
      <c r="GT80" s="475"/>
      <c r="GU80" s="475"/>
      <c r="GV80" s="475"/>
      <c r="GW80" s="475"/>
      <c r="GX80" s="475"/>
      <c r="GY80" s="475"/>
      <c r="GZ80" s="475"/>
      <c r="HA80" s="475"/>
      <c r="HB80" s="475"/>
      <c r="HC80" s="475"/>
      <c r="HD80" s="475"/>
      <c r="HE80" s="475"/>
      <c r="HF80" s="475"/>
      <c r="HG80" s="475"/>
      <c r="HH80" s="475"/>
      <c r="HI80" s="475"/>
      <c r="HJ80" s="475"/>
      <c r="HK80" s="475"/>
      <c r="HL80" s="475"/>
      <c r="HM80" s="475"/>
      <c r="HN80" s="475"/>
      <c r="HO80" s="475"/>
      <c r="HP80" s="475"/>
      <c r="HQ80" s="475"/>
      <c r="HR80" s="475"/>
      <c r="HS80" s="475"/>
      <c r="HT80" s="475"/>
      <c r="HU80" s="475"/>
      <c r="HV80" s="475"/>
      <c r="HW80" s="475"/>
      <c r="HX80" s="475"/>
      <c r="HY80" s="475"/>
      <c r="HZ80" s="475"/>
      <c r="IA80" s="475"/>
      <c r="IB80" s="475"/>
      <c r="IC80" s="475"/>
      <c r="ID80" s="475"/>
      <c r="IE80" s="475"/>
      <c r="IF80" s="475"/>
      <c r="IG80" s="475"/>
      <c r="IH80" s="475"/>
      <c r="II80" s="475"/>
      <c r="IJ80" s="475"/>
      <c r="IK80" s="475"/>
      <c r="IL80" s="475"/>
      <c r="IM80" s="475"/>
      <c r="IN80" s="475"/>
      <c r="IO80" s="475"/>
      <c r="IP80" s="475"/>
      <c r="IQ80" s="475"/>
    </row>
    <row r="81" spans="1:251" s="480" customFormat="1" ht="15" x14ac:dyDescent="0.25">
      <c r="A81" s="462"/>
      <c r="B81" s="461"/>
      <c r="C81" s="460"/>
      <c r="D81" s="460"/>
      <c r="E81" s="459"/>
      <c r="F81" s="475"/>
      <c r="G81" s="479"/>
      <c r="H81" s="479"/>
      <c r="I81" s="479"/>
      <c r="J81" s="479"/>
      <c r="K81" s="479"/>
      <c r="L81" s="479"/>
      <c r="M81" s="479"/>
      <c r="N81" s="479"/>
      <c r="O81" s="479"/>
      <c r="P81" s="479"/>
      <c r="Q81" s="479"/>
      <c r="R81" s="479"/>
      <c r="S81" s="479"/>
      <c r="T81" s="479"/>
      <c r="U81" s="479"/>
      <c r="V81" s="479"/>
      <c r="W81" s="479"/>
      <c r="X81" s="479"/>
      <c r="Y81" s="479"/>
      <c r="Z81" s="479"/>
      <c r="AA81" s="479"/>
      <c r="AB81" s="47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79"/>
      <c r="AY81" s="479"/>
      <c r="AZ81" s="479"/>
      <c r="BA81" s="479"/>
      <c r="BB81" s="479"/>
      <c r="BC81" s="479"/>
      <c r="BD81" s="479"/>
      <c r="BE81" s="479"/>
      <c r="BF81" s="479"/>
      <c r="BG81" s="479"/>
      <c r="BH81" s="479"/>
      <c r="BI81" s="479"/>
      <c r="BJ81" s="479"/>
      <c r="BK81" s="479"/>
      <c r="BL81" s="479"/>
      <c r="BM81" s="479"/>
      <c r="BN81" s="479"/>
      <c r="BO81" s="479"/>
      <c r="BP81" s="479"/>
      <c r="BQ81" s="479"/>
      <c r="BR81" s="479"/>
      <c r="BS81" s="479"/>
      <c r="BT81" s="479"/>
      <c r="BU81" s="479"/>
      <c r="BV81" s="479"/>
      <c r="BW81" s="479"/>
      <c r="BX81" s="479"/>
      <c r="BY81" s="479"/>
      <c r="BZ81" s="479"/>
      <c r="CA81" s="479"/>
      <c r="CB81" s="479"/>
      <c r="CC81" s="479"/>
      <c r="CD81" s="479"/>
      <c r="CE81" s="479"/>
      <c r="CF81" s="479"/>
      <c r="CG81" s="479"/>
      <c r="CH81" s="479"/>
      <c r="CI81" s="479"/>
      <c r="CJ81" s="479"/>
      <c r="CK81" s="479"/>
      <c r="CL81" s="479"/>
      <c r="CM81" s="479"/>
      <c r="CN81" s="479"/>
      <c r="CO81" s="479"/>
      <c r="CP81" s="479"/>
      <c r="CQ81" s="479"/>
      <c r="CR81" s="479"/>
      <c r="CS81" s="479"/>
      <c r="CT81" s="479"/>
      <c r="CU81" s="479"/>
      <c r="CV81" s="479"/>
      <c r="CW81" s="479"/>
      <c r="CX81" s="479"/>
      <c r="CY81" s="479"/>
      <c r="CZ81" s="479"/>
      <c r="DA81" s="479"/>
      <c r="DB81" s="479"/>
      <c r="DC81" s="479"/>
      <c r="DD81" s="479"/>
      <c r="DE81" s="479"/>
      <c r="DF81" s="479"/>
      <c r="DG81" s="479"/>
      <c r="DH81" s="479"/>
      <c r="DI81" s="479"/>
      <c r="DJ81" s="479"/>
      <c r="DK81" s="479"/>
      <c r="DL81" s="479"/>
      <c r="DM81" s="479"/>
      <c r="DN81" s="479"/>
      <c r="DO81" s="479"/>
      <c r="DP81" s="479"/>
      <c r="DQ81" s="479"/>
      <c r="DR81" s="479"/>
      <c r="DS81" s="479"/>
      <c r="DT81" s="479"/>
      <c r="DU81" s="479"/>
      <c r="DV81" s="479"/>
      <c r="DW81" s="479"/>
      <c r="DX81" s="479"/>
      <c r="DY81" s="479"/>
      <c r="DZ81" s="479"/>
      <c r="EA81" s="479"/>
      <c r="EB81" s="479"/>
      <c r="EC81" s="479"/>
      <c r="ED81" s="479"/>
      <c r="EE81" s="479"/>
      <c r="EF81" s="479"/>
      <c r="EG81" s="479"/>
      <c r="EH81" s="479"/>
      <c r="EI81" s="479"/>
      <c r="EJ81" s="479"/>
      <c r="EK81" s="479"/>
      <c r="EL81" s="479"/>
      <c r="EM81" s="479"/>
      <c r="EN81" s="479"/>
      <c r="EO81" s="479"/>
      <c r="EP81" s="479"/>
      <c r="EQ81" s="479"/>
      <c r="ER81" s="479"/>
      <c r="ES81" s="479"/>
      <c r="ET81" s="479"/>
      <c r="EU81" s="479"/>
      <c r="EV81" s="479"/>
      <c r="EW81" s="479"/>
      <c r="EX81" s="479"/>
      <c r="EY81" s="479"/>
      <c r="EZ81" s="479"/>
      <c r="FA81" s="479"/>
      <c r="FB81" s="479"/>
      <c r="FC81" s="479"/>
      <c r="FD81" s="479"/>
      <c r="FE81" s="479"/>
      <c r="FF81" s="479"/>
      <c r="FG81" s="479"/>
      <c r="FH81" s="479"/>
      <c r="FI81" s="479"/>
      <c r="FJ81" s="479"/>
      <c r="FK81" s="479"/>
      <c r="FL81" s="479"/>
      <c r="FM81" s="479"/>
      <c r="FN81" s="479"/>
      <c r="FO81" s="479"/>
      <c r="FP81" s="479"/>
      <c r="FQ81" s="479"/>
      <c r="FR81" s="479"/>
      <c r="FS81" s="479"/>
      <c r="FT81" s="479"/>
      <c r="FU81" s="479"/>
      <c r="FV81" s="479"/>
      <c r="FW81" s="479"/>
      <c r="FX81" s="479"/>
      <c r="FY81" s="479"/>
      <c r="FZ81" s="479"/>
      <c r="GA81" s="479"/>
      <c r="GB81" s="479"/>
      <c r="GC81" s="479"/>
      <c r="GD81" s="479"/>
      <c r="GE81" s="479"/>
      <c r="GF81" s="479"/>
      <c r="GG81" s="479"/>
      <c r="GH81" s="479"/>
      <c r="GI81" s="479"/>
      <c r="GJ81" s="479"/>
      <c r="GK81" s="479"/>
      <c r="GL81" s="479"/>
      <c r="GM81" s="479"/>
      <c r="GN81" s="479"/>
      <c r="GO81" s="479"/>
      <c r="GP81" s="479"/>
      <c r="GQ81" s="479"/>
      <c r="GR81" s="479"/>
      <c r="GS81" s="479"/>
      <c r="GT81" s="479"/>
      <c r="GU81" s="479"/>
      <c r="GV81" s="479"/>
      <c r="GW81" s="479"/>
      <c r="GX81" s="479"/>
      <c r="GY81" s="479"/>
      <c r="GZ81" s="479"/>
      <c r="HA81" s="479"/>
      <c r="HB81" s="479"/>
      <c r="HC81" s="479"/>
      <c r="HD81" s="479"/>
      <c r="HE81" s="479"/>
      <c r="HF81" s="479"/>
      <c r="HG81" s="479"/>
      <c r="HH81" s="479"/>
      <c r="HI81" s="479"/>
      <c r="HJ81" s="479"/>
      <c r="HK81" s="479"/>
      <c r="HL81" s="479"/>
      <c r="HM81" s="479"/>
      <c r="HN81" s="479"/>
      <c r="HO81" s="479"/>
      <c r="HP81" s="479"/>
      <c r="HQ81" s="479"/>
      <c r="HR81" s="479"/>
      <c r="HS81" s="479"/>
      <c r="HT81" s="479"/>
      <c r="HU81" s="479"/>
      <c r="HV81" s="479"/>
      <c r="HW81" s="479"/>
      <c r="HX81" s="479"/>
      <c r="HY81" s="479"/>
      <c r="HZ81" s="479"/>
      <c r="IA81" s="479"/>
      <c r="IB81" s="479"/>
      <c r="IC81" s="479"/>
      <c r="ID81" s="479"/>
      <c r="IE81" s="479"/>
      <c r="IF81" s="479"/>
      <c r="IG81" s="479"/>
      <c r="IH81" s="479"/>
      <c r="II81" s="479"/>
      <c r="IJ81" s="479"/>
      <c r="IK81" s="479"/>
      <c r="IL81" s="479"/>
      <c r="IM81" s="479"/>
      <c r="IN81" s="479"/>
      <c r="IO81" s="479"/>
      <c r="IP81" s="479"/>
      <c r="IQ81" s="479"/>
    </row>
    <row r="82" spans="1:251" s="474" customFormat="1" x14ac:dyDescent="0.25">
      <c r="A82" s="462"/>
      <c r="B82" s="461"/>
      <c r="C82" s="460"/>
      <c r="D82" s="460"/>
      <c r="E82" s="459"/>
      <c r="F82" s="475"/>
    </row>
    <row r="83" spans="1:251" s="474" customFormat="1" ht="15" x14ac:dyDescent="0.25">
      <c r="A83" s="462"/>
      <c r="B83" s="461"/>
      <c r="C83" s="460"/>
      <c r="D83" s="460"/>
      <c r="E83" s="459"/>
      <c r="F83" s="479"/>
    </row>
    <row r="84" spans="1:251" s="473" customFormat="1" x14ac:dyDescent="0.25">
      <c r="A84" s="462"/>
      <c r="B84" s="461"/>
      <c r="C84" s="460"/>
      <c r="D84" s="460"/>
      <c r="E84" s="459"/>
      <c r="F84" s="474"/>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478"/>
      <c r="AK84" s="478"/>
      <c r="AL84" s="478"/>
      <c r="AM84" s="478"/>
      <c r="AN84" s="478"/>
      <c r="AO84" s="478"/>
      <c r="AP84" s="478"/>
      <c r="AQ84" s="478"/>
      <c r="AR84" s="478"/>
      <c r="AS84" s="478"/>
      <c r="AT84" s="478"/>
      <c r="AU84" s="478"/>
      <c r="AV84" s="478"/>
      <c r="AW84" s="478"/>
      <c r="AX84" s="478"/>
      <c r="AY84" s="478"/>
      <c r="AZ84" s="478"/>
      <c r="BA84" s="478"/>
      <c r="BB84" s="478"/>
      <c r="BC84" s="478"/>
      <c r="BD84" s="478"/>
      <c r="BE84" s="478"/>
      <c r="BF84" s="478"/>
      <c r="BG84" s="478"/>
      <c r="BH84" s="478"/>
      <c r="BI84" s="478"/>
      <c r="BJ84" s="478"/>
      <c r="BK84" s="478"/>
      <c r="BL84" s="478"/>
      <c r="BM84" s="478"/>
      <c r="BN84" s="478"/>
      <c r="BO84" s="478"/>
      <c r="BP84" s="478"/>
      <c r="BQ84" s="478"/>
      <c r="BR84" s="478"/>
      <c r="BS84" s="478"/>
      <c r="BT84" s="478"/>
      <c r="BU84" s="478"/>
      <c r="BV84" s="478"/>
      <c r="BW84" s="478"/>
      <c r="BX84" s="478"/>
      <c r="BY84" s="478"/>
      <c r="BZ84" s="478"/>
      <c r="CA84" s="478"/>
      <c r="CB84" s="478"/>
      <c r="CC84" s="478"/>
      <c r="CD84" s="478"/>
      <c r="CE84" s="478"/>
      <c r="CF84" s="478"/>
      <c r="CG84" s="478"/>
      <c r="CH84" s="478"/>
      <c r="CI84" s="478"/>
      <c r="CJ84" s="478"/>
      <c r="CK84" s="478"/>
      <c r="CL84" s="478"/>
      <c r="CM84" s="478"/>
      <c r="CN84" s="478"/>
      <c r="CO84" s="478"/>
      <c r="CP84" s="478"/>
      <c r="CQ84" s="478"/>
      <c r="CR84" s="478"/>
      <c r="CS84" s="478"/>
      <c r="CT84" s="478"/>
      <c r="CU84" s="478"/>
      <c r="CV84" s="478"/>
      <c r="CW84" s="478"/>
      <c r="CX84" s="478"/>
      <c r="CY84" s="478"/>
      <c r="CZ84" s="478"/>
      <c r="DA84" s="478"/>
      <c r="DB84" s="478"/>
      <c r="DC84" s="478"/>
      <c r="DD84" s="478"/>
      <c r="DE84" s="478"/>
      <c r="DF84" s="478"/>
      <c r="DG84" s="478"/>
      <c r="DH84" s="478"/>
      <c r="DI84" s="478"/>
      <c r="DJ84" s="478"/>
      <c r="DK84" s="478"/>
      <c r="DL84" s="478"/>
      <c r="DM84" s="478"/>
      <c r="DN84" s="478"/>
      <c r="DO84" s="478"/>
      <c r="DP84" s="478"/>
      <c r="DQ84" s="478"/>
      <c r="DR84" s="478"/>
      <c r="DS84" s="478"/>
      <c r="DT84" s="478"/>
      <c r="DU84" s="478"/>
      <c r="DV84" s="478"/>
      <c r="DW84" s="478"/>
      <c r="DX84" s="478"/>
      <c r="DY84" s="478"/>
      <c r="DZ84" s="478"/>
      <c r="EA84" s="478"/>
      <c r="EB84" s="478"/>
      <c r="EC84" s="478"/>
      <c r="ED84" s="478"/>
      <c r="EE84" s="478"/>
      <c r="EF84" s="478"/>
      <c r="EG84" s="478"/>
      <c r="EH84" s="478"/>
      <c r="EI84" s="478"/>
      <c r="EJ84" s="478"/>
      <c r="EK84" s="478"/>
      <c r="EL84" s="478"/>
      <c r="EM84" s="478"/>
      <c r="EN84" s="478"/>
      <c r="EO84" s="478"/>
      <c r="EP84" s="478"/>
      <c r="EQ84" s="478"/>
      <c r="ER84" s="478"/>
      <c r="ES84" s="478"/>
      <c r="ET84" s="478"/>
      <c r="EU84" s="478"/>
      <c r="EV84" s="478"/>
      <c r="EW84" s="478"/>
      <c r="EX84" s="478"/>
      <c r="EY84" s="478"/>
      <c r="EZ84" s="478"/>
      <c r="FA84" s="478"/>
      <c r="FB84" s="478"/>
      <c r="FC84" s="478"/>
      <c r="FD84" s="478"/>
      <c r="FE84" s="478"/>
      <c r="FF84" s="478"/>
      <c r="FG84" s="478"/>
      <c r="FH84" s="478"/>
      <c r="FI84" s="478"/>
      <c r="FJ84" s="478"/>
      <c r="FK84" s="478"/>
      <c r="FL84" s="478"/>
      <c r="FM84" s="478"/>
      <c r="FN84" s="478"/>
      <c r="FO84" s="478"/>
      <c r="FP84" s="478"/>
      <c r="FQ84" s="478"/>
      <c r="FR84" s="478"/>
      <c r="FS84" s="478"/>
      <c r="FT84" s="478"/>
      <c r="FU84" s="478"/>
      <c r="FV84" s="478"/>
      <c r="FW84" s="478"/>
      <c r="FX84" s="478"/>
      <c r="FY84" s="478"/>
      <c r="FZ84" s="478"/>
      <c r="GA84" s="478"/>
      <c r="GB84" s="478"/>
      <c r="GC84" s="478"/>
      <c r="GD84" s="478"/>
      <c r="GE84" s="478"/>
      <c r="GF84" s="478"/>
      <c r="GG84" s="478"/>
      <c r="GH84" s="478"/>
      <c r="GI84" s="478"/>
      <c r="GJ84" s="478"/>
      <c r="GK84" s="478"/>
      <c r="GL84" s="478"/>
      <c r="GM84" s="478"/>
      <c r="GN84" s="478"/>
      <c r="GO84" s="478"/>
      <c r="GP84" s="478"/>
      <c r="GQ84" s="478"/>
      <c r="GR84" s="478"/>
      <c r="GS84" s="478"/>
      <c r="GT84" s="478"/>
      <c r="GU84" s="478"/>
      <c r="GV84" s="478"/>
      <c r="GW84" s="478"/>
      <c r="GX84" s="478"/>
      <c r="GY84" s="478"/>
      <c r="GZ84" s="478"/>
      <c r="HA84" s="478"/>
      <c r="HB84" s="478"/>
      <c r="HC84" s="478"/>
      <c r="HD84" s="478"/>
      <c r="HE84" s="478"/>
      <c r="HF84" s="478"/>
      <c r="HG84" s="478"/>
      <c r="HH84" s="478"/>
      <c r="HI84" s="478"/>
      <c r="HJ84" s="478"/>
      <c r="HK84" s="478"/>
      <c r="HL84" s="478"/>
      <c r="HM84" s="478"/>
      <c r="HN84" s="478"/>
      <c r="HO84" s="478"/>
      <c r="HP84" s="478"/>
      <c r="HQ84" s="478"/>
      <c r="HR84" s="478"/>
      <c r="HS84" s="478"/>
      <c r="HT84" s="478"/>
      <c r="HU84" s="478"/>
      <c r="HV84" s="478"/>
      <c r="HW84" s="478"/>
      <c r="HX84" s="478"/>
      <c r="HY84" s="478"/>
      <c r="HZ84" s="478"/>
      <c r="IA84" s="478"/>
      <c r="IB84" s="478"/>
      <c r="IC84" s="478"/>
      <c r="ID84" s="478"/>
      <c r="IE84" s="478"/>
      <c r="IF84" s="478"/>
      <c r="IG84" s="478"/>
      <c r="IH84" s="478"/>
      <c r="II84" s="478"/>
      <c r="IJ84" s="478"/>
      <c r="IK84" s="478"/>
      <c r="IL84" s="478"/>
      <c r="IM84" s="478"/>
      <c r="IN84" s="478"/>
      <c r="IO84" s="478"/>
      <c r="IP84" s="478"/>
      <c r="IQ84" s="478"/>
    </row>
    <row r="85" spans="1:251" s="474" customFormat="1" x14ac:dyDescent="0.25">
      <c r="A85" s="462"/>
      <c r="B85" s="461"/>
      <c r="C85" s="460"/>
      <c r="D85" s="460"/>
      <c r="E85" s="459"/>
    </row>
    <row r="86" spans="1:251" s="474" customFormat="1" x14ac:dyDescent="0.25">
      <c r="A86" s="462"/>
      <c r="B86" s="461"/>
      <c r="C86" s="460"/>
      <c r="D86" s="460"/>
      <c r="E86" s="459"/>
      <c r="F86" s="478"/>
      <c r="G86" s="475"/>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c r="AH86" s="475"/>
      <c r="AI86" s="475"/>
      <c r="AJ86" s="475"/>
      <c r="AK86" s="475"/>
      <c r="AL86" s="475"/>
      <c r="AM86" s="475"/>
      <c r="AN86" s="475"/>
      <c r="AO86" s="475"/>
      <c r="AP86" s="475"/>
      <c r="AQ86" s="475"/>
      <c r="AR86" s="475"/>
      <c r="AS86" s="475"/>
      <c r="AT86" s="475"/>
      <c r="AU86" s="475"/>
      <c r="AV86" s="475"/>
      <c r="AW86" s="475"/>
      <c r="AX86" s="475"/>
      <c r="AY86" s="475"/>
      <c r="AZ86" s="475"/>
      <c r="BA86" s="475"/>
      <c r="BB86" s="475"/>
      <c r="BC86" s="475"/>
      <c r="BD86" s="475"/>
      <c r="BE86" s="475"/>
      <c r="BF86" s="475"/>
      <c r="BG86" s="475"/>
      <c r="BH86" s="475"/>
      <c r="BI86" s="475"/>
      <c r="BJ86" s="475"/>
      <c r="BK86" s="475"/>
      <c r="BL86" s="475"/>
      <c r="BM86" s="475"/>
      <c r="BN86" s="475"/>
      <c r="BO86" s="475"/>
      <c r="BP86" s="475"/>
      <c r="BQ86" s="475"/>
      <c r="BR86" s="475"/>
      <c r="BS86" s="475"/>
      <c r="BT86" s="475"/>
      <c r="BU86" s="475"/>
      <c r="BV86" s="475"/>
      <c r="BW86" s="475"/>
      <c r="BX86" s="475"/>
      <c r="BY86" s="475"/>
      <c r="BZ86" s="475"/>
      <c r="CA86" s="475"/>
      <c r="CB86" s="475"/>
      <c r="CC86" s="475"/>
      <c r="CD86" s="475"/>
      <c r="CE86" s="475"/>
      <c r="CF86" s="475"/>
      <c r="CG86" s="475"/>
      <c r="CH86" s="475"/>
      <c r="CI86" s="475"/>
      <c r="CJ86" s="475"/>
      <c r="CK86" s="475"/>
      <c r="CL86" s="475"/>
      <c r="CM86" s="475"/>
      <c r="CN86" s="475"/>
      <c r="CO86" s="475"/>
      <c r="CP86" s="475"/>
      <c r="CQ86" s="475"/>
      <c r="CR86" s="475"/>
      <c r="CS86" s="475"/>
      <c r="CT86" s="475"/>
      <c r="CU86" s="475"/>
      <c r="CV86" s="475"/>
      <c r="CW86" s="475"/>
      <c r="CX86" s="475"/>
      <c r="CY86" s="475"/>
      <c r="CZ86" s="475"/>
      <c r="DA86" s="475"/>
      <c r="DB86" s="475"/>
      <c r="DC86" s="475"/>
      <c r="DD86" s="475"/>
      <c r="DE86" s="475"/>
      <c r="DF86" s="475"/>
      <c r="DG86" s="475"/>
      <c r="DH86" s="475"/>
      <c r="DI86" s="475"/>
      <c r="DJ86" s="475"/>
      <c r="DK86" s="475"/>
      <c r="DL86" s="475"/>
      <c r="DM86" s="475"/>
      <c r="DN86" s="475"/>
      <c r="DO86" s="475"/>
      <c r="DP86" s="475"/>
      <c r="DQ86" s="475"/>
      <c r="DR86" s="475"/>
      <c r="DS86" s="475"/>
      <c r="DT86" s="475"/>
      <c r="DU86" s="475"/>
      <c r="DV86" s="475"/>
      <c r="DW86" s="475"/>
      <c r="DX86" s="475"/>
      <c r="DY86" s="475"/>
      <c r="DZ86" s="475"/>
      <c r="EA86" s="475"/>
      <c r="EB86" s="475"/>
      <c r="EC86" s="475"/>
      <c r="ED86" s="475"/>
      <c r="EE86" s="475"/>
      <c r="EF86" s="475"/>
      <c r="EG86" s="475"/>
      <c r="EH86" s="475"/>
      <c r="EI86" s="475"/>
      <c r="EJ86" s="475"/>
      <c r="EK86" s="475"/>
      <c r="EL86" s="475"/>
      <c r="EM86" s="475"/>
      <c r="EN86" s="475"/>
      <c r="EO86" s="475"/>
      <c r="EP86" s="475"/>
      <c r="EQ86" s="475"/>
      <c r="ER86" s="475"/>
      <c r="ES86" s="475"/>
      <c r="ET86" s="475"/>
      <c r="EU86" s="475"/>
      <c r="EV86" s="475"/>
      <c r="EW86" s="475"/>
      <c r="EX86" s="475"/>
      <c r="EY86" s="475"/>
      <c r="EZ86" s="475"/>
      <c r="FA86" s="475"/>
      <c r="FB86" s="475"/>
      <c r="FC86" s="475"/>
      <c r="FD86" s="475"/>
      <c r="FE86" s="475"/>
      <c r="FF86" s="475"/>
      <c r="FG86" s="475"/>
      <c r="FH86" s="475"/>
      <c r="FI86" s="475"/>
      <c r="FJ86" s="475"/>
      <c r="FK86" s="475"/>
      <c r="FL86" s="475"/>
      <c r="FM86" s="475"/>
      <c r="FN86" s="475"/>
      <c r="FO86" s="475"/>
      <c r="FP86" s="475"/>
      <c r="FQ86" s="475"/>
      <c r="FR86" s="475"/>
      <c r="FS86" s="475"/>
      <c r="FT86" s="475"/>
      <c r="FU86" s="475"/>
      <c r="FV86" s="475"/>
      <c r="FW86" s="475"/>
      <c r="FX86" s="475"/>
      <c r="FY86" s="475"/>
      <c r="FZ86" s="475"/>
      <c r="GA86" s="475"/>
      <c r="GB86" s="475"/>
      <c r="GC86" s="475"/>
      <c r="GD86" s="475"/>
      <c r="GE86" s="475"/>
      <c r="GF86" s="475"/>
      <c r="GG86" s="475"/>
      <c r="GH86" s="475"/>
      <c r="GI86" s="475"/>
      <c r="GJ86" s="475"/>
      <c r="GK86" s="475"/>
      <c r="GL86" s="475"/>
      <c r="GM86" s="475"/>
      <c r="GN86" s="475"/>
      <c r="GO86" s="475"/>
      <c r="GP86" s="475"/>
      <c r="GQ86" s="475"/>
      <c r="GR86" s="475"/>
      <c r="GS86" s="475"/>
      <c r="GT86" s="475"/>
      <c r="GU86" s="475"/>
      <c r="GV86" s="475"/>
      <c r="GW86" s="475"/>
      <c r="GX86" s="475"/>
      <c r="GY86" s="475"/>
      <c r="GZ86" s="475"/>
      <c r="HA86" s="475"/>
      <c r="HB86" s="475"/>
      <c r="HC86" s="475"/>
      <c r="HD86" s="475"/>
      <c r="HE86" s="475"/>
      <c r="HF86" s="475"/>
      <c r="HG86" s="475"/>
      <c r="HH86" s="475"/>
      <c r="HI86" s="475"/>
      <c r="HJ86" s="475"/>
      <c r="HK86" s="475"/>
      <c r="HL86" s="475"/>
      <c r="HM86" s="475"/>
      <c r="HN86" s="475"/>
      <c r="HO86" s="475"/>
      <c r="HP86" s="475"/>
      <c r="HQ86" s="475"/>
      <c r="HR86" s="475"/>
      <c r="HS86" s="475"/>
      <c r="HT86" s="475"/>
      <c r="HU86" s="475"/>
      <c r="HV86" s="475"/>
      <c r="HW86" s="475"/>
      <c r="HX86" s="475"/>
      <c r="HY86" s="475"/>
      <c r="HZ86" s="475"/>
      <c r="IA86" s="475"/>
      <c r="IB86" s="475"/>
      <c r="IC86" s="475"/>
      <c r="ID86" s="475"/>
      <c r="IE86" s="475"/>
      <c r="IF86" s="475"/>
      <c r="IG86" s="475"/>
      <c r="IH86" s="475"/>
      <c r="II86" s="475"/>
      <c r="IJ86" s="475"/>
      <c r="IK86" s="475"/>
      <c r="IL86" s="475"/>
      <c r="IM86" s="475"/>
      <c r="IN86" s="475"/>
      <c r="IO86" s="475"/>
      <c r="IP86" s="475"/>
      <c r="IQ86" s="475"/>
    </row>
    <row r="87" spans="1:251" s="474" customFormat="1" x14ac:dyDescent="0.25">
      <c r="A87" s="462"/>
      <c r="B87" s="461"/>
      <c r="C87" s="460"/>
      <c r="D87" s="460"/>
      <c r="E87" s="459"/>
      <c r="G87" s="475"/>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c r="AH87" s="475"/>
      <c r="AI87" s="475"/>
      <c r="AJ87" s="475"/>
      <c r="AK87" s="475"/>
      <c r="AL87" s="475"/>
      <c r="AM87" s="475"/>
      <c r="AN87" s="475"/>
      <c r="AO87" s="475"/>
      <c r="AP87" s="475"/>
      <c r="AQ87" s="475"/>
      <c r="AR87" s="475"/>
      <c r="AS87" s="475"/>
      <c r="AT87" s="475"/>
      <c r="AU87" s="475"/>
      <c r="AV87" s="475"/>
      <c r="AW87" s="475"/>
      <c r="AX87" s="475"/>
      <c r="AY87" s="475"/>
      <c r="AZ87" s="475"/>
      <c r="BA87" s="475"/>
      <c r="BB87" s="475"/>
      <c r="BC87" s="475"/>
      <c r="BD87" s="475"/>
      <c r="BE87" s="475"/>
      <c r="BF87" s="475"/>
      <c r="BG87" s="475"/>
      <c r="BH87" s="475"/>
      <c r="BI87" s="475"/>
      <c r="BJ87" s="475"/>
      <c r="BK87" s="475"/>
      <c r="BL87" s="475"/>
      <c r="BM87" s="475"/>
      <c r="BN87" s="475"/>
      <c r="BO87" s="475"/>
      <c r="BP87" s="475"/>
      <c r="BQ87" s="475"/>
      <c r="BR87" s="475"/>
      <c r="BS87" s="475"/>
      <c r="BT87" s="475"/>
      <c r="BU87" s="475"/>
      <c r="BV87" s="475"/>
      <c r="BW87" s="475"/>
      <c r="BX87" s="475"/>
      <c r="BY87" s="475"/>
      <c r="BZ87" s="475"/>
      <c r="CA87" s="475"/>
      <c r="CB87" s="475"/>
      <c r="CC87" s="475"/>
      <c r="CD87" s="475"/>
      <c r="CE87" s="475"/>
      <c r="CF87" s="475"/>
      <c r="CG87" s="475"/>
      <c r="CH87" s="475"/>
      <c r="CI87" s="475"/>
      <c r="CJ87" s="475"/>
      <c r="CK87" s="475"/>
      <c r="CL87" s="475"/>
      <c r="CM87" s="475"/>
      <c r="CN87" s="475"/>
      <c r="CO87" s="475"/>
      <c r="CP87" s="475"/>
      <c r="CQ87" s="475"/>
      <c r="CR87" s="475"/>
      <c r="CS87" s="475"/>
      <c r="CT87" s="475"/>
      <c r="CU87" s="475"/>
      <c r="CV87" s="475"/>
      <c r="CW87" s="475"/>
      <c r="CX87" s="475"/>
      <c r="CY87" s="475"/>
      <c r="CZ87" s="475"/>
      <c r="DA87" s="475"/>
      <c r="DB87" s="475"/>
      <c r="DC87" s="475"/>
      <c r="DD87" s="475"/>
      <c r="DE87" s="475"/>
      <c r="DF87" s="475"/>
      <c r="DG87" s="475"/>
      <c r="DH87" s="475"/>
      <c r="DI87" s="475"/>
      <c r="DJ87" s="475"/>
      <c r="DK87" s="475"/>
      <c r="DL87" s="475"/>
      <c r="DM87" s="475"/>
      <c r="DN87" s="475"/>
      <c r="DO87" s="475"/>
      <c r="DP87" s="475"/>
      <c r="DQ87" s="475"/>
      <c r="DR87" s="475"/>
      <c r="DS87" s="475"/>
      <c r="DT87" s="475"/>
      <c r="DU87" s="475"/>
      <c r="DV87" s="475"/>
      <c r="DW87" s="475"/>
      <c r="DX87" s="475"/>
      <c r="DY87" s="475"/>
      <c r="DZ87" s="475"/>
      <c r="EA87" s="475"/>
      <c r="EB87" s="475"/>
      <c r="EC87" s="475"/>
      <c r="ED87" s="475"/>
      <c r="EE87" s="475"/>
      <c r="EF87" s="475"/>
      <c r="EG87" s="475"/>
      <c r="EH87" s="475"/>
      <c r="EI87" s="475"/>
      <c r="EJ87" s="475"/>
      <c r="EK87" s="475"/>
      <c r="EL87" s="475"/>
      <c r="EM87" s="475"/>
      <c r="EN87" s="475"/>
      <c r="EO87" s="475"/>
      <c r="EP87" s="475"/>
      <c r="EQ87" s="475"/>
      <c r="ER87" s="475"/>
      <c r="ES87" s="475"/>
      <c r="ET87" s="475"/>
      <c r="EU87" s="475"/>
      <c r="EV87" s="475"/>
      <c r="EW87" s="475"/>
      <c r="EX87" s="475"/>
      <c r="EY87" s="475"/>
      <c r="EZ87" s="475"/>
      <c r="FA87" s="475"/>
      <c r="FB87" s="475"/>
      <c r="FC87" s="475"/>
      <c r="FD87" s="475"/>
      <c r="FE87" s="475"/>
      <c r="FF87" s="475"/>
      <c r="FG87" s="475"/>
      <c r="FH87" s="475"/>
      <c r="FI87" s="475"/>
      <c r="FJ87" s="475"/>
      <c r="FK87" s="475"/>
      <c r="FL87" s="475"/>
      <c r="FM87" s="475"/>
      <c r="FN87" s="475"/>
      <c r="FO87" s="475"/>
      <c r="FP87" s="475"/>
      <c r="FQ87" s="475"/>
      <c r="FR87" s="475"/>
      <c r="FS87" s="475"/>
      <c r="FT87" s="475"/>
      <c r="FU87" s="475"/>
      <c r="FV87" s="475"/>
      <c r="FW87" s="475"/>
      <c r="FX87" s="475"/>
      <c r="FY87" s="475"/>
      <c r="FZ87" s="475"/>
      <c r="GA87" s="475"/>
      <c r="GB87" s="475"/>
      <c r="GC87" s="475"/>
      <c r="GD87" s="475"/>
      <c r="GE87" s="475"/>
      <c r="GF87" s="475"/>
      <c r="GG87" s="475"/>
      <c r="GH87" s="475"/>
      <c r="GI87" s="475"/>
      <c r="GJ87" s="475"/>
      <c r="GK87" s="475"/>
      <c r="GL87" s="475"/>
      <c r="GM87" s="475"/>
      <c r="GN87" s="475"/>
      <c r="GO87" s="475"/>
      <c r="GP87" s="475"/>
      <c r="GQ87" s="475"/>
      <c r="GR87" s="475"/>
      <c r="GS87" s="475"/>
      <c r="GT87" s="475"/>
      <c r="GU87" s="475"/>
      <c r="GV87" s="475"/>
      <c r="GW87" s="475"/>
      <c r="GX87" s="475"/>
      <c r="GY87" s="475"/>
      <c r="GZ87" s="475"/>
      <c r="HA87" s="475"/>
      <c r="HB87" s="475"/>
      <c r="HC87" s="475"/>
      <c r="HD87" s="475"/>
      <c r="HE87" s="475"/>
      <c r="HF87" s="475"/>
      <c r="HG87" s="475"/>
      <c r="HH87" s="475"/>
      <c r="HI87" s="475"/>
      <c r="HJ87" s="475"/>
      <c r="HK87" s="475"/>
      <c r="HL87" s="475"/>
      <c r="HM87" s="475"/>
      <c r="HN87" s="475"/>
      <c r="HO87" s="475"/>
      <c r="HP87" s="475"/>
      <c r="HQ87" s="475"/>
      <c r="HR87" s="475"/>
      <c r="HS87" s="475"/>
      <c r="HT87" s="475"/>
      <c r="HU87" s="475"/>
      <c r="HV87" s="475"/>
      <c r="HW87" s="475"/>
      <c r="HX87" s="475"/>
      <c r="HY87" s="475"/>
      <c r="HZ87" s="475"/>
      <c r="IA87" s="475"/>
      <c r="IB87" s="475"/>
      <c r="IC87" s="475"/>
      <c r="ID87" s="475"/>
      <c r="IE87" s="475"/>
      <c r="IF87" s="475"/>
      <c r="IG87" s="475"/>
      <c r="IH87" s="475"/>
      <c r="II87" s="475"/>
      <c r="IJ87" s="475"/>
      <c r="IK87" s="475"/>
      <c r="IL87" s="475"/>
      <c r="IM87" s="475"/>
      <c r="IN87" s="475"/>
      <c r="IO87" s="475"/>
      <c r="IP87" s="475"/>
      <c r="IQ87" s="475"/>
    </row>
    <row r="88" spans="1:251" s="469" customFormat="1" ht="15.6" x14ac:dyDescent="0.3">
      <c r="A88" s="462"/>
      <c r="B88" s="461"/>
      <c r="C88" s="460"/>
      <c r="D88" s="460"/>
      <c r="E88" s="459"/>
      <c r="F88" s="475"/>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472"/>
      <c r="AK88" s="472"/>
      <c r="AL88" s="472"/>
      <c r="AM88" s="472"/>
      <c r="AN88" s="472"/>
      <c r="AO88" s="472"/>
      <c r="AP88" s="472"/>
      <c r="AQ88" s="472"/>
      <c r="AR88" s="472"/>
      <c r="AS88" s="472"/>
      <c r="AT88" s="472"/>
      <c r="AU88" s="472"/>
      <c r="AV88" s="472"/>
      <c r="AW88" s="472"/>
      <c r="AX88" s="472"/>
      <c r="AY88" s="472"/>
      <c r="AZ88" s="472"/>
      <c r="BA88" s="472"/>
      <c r="BB88" s="472"/>
      <c r="BC88" s="472"/>
      <c r="BD88" s="472"/>
      <c r="BE88" s="472"/>
      <c r="BF88" s="472"/>
      <c r="BG88" s="472"/>
      <c r="BH88" s="472"/>
      <c r="BI88" s="472"/>
      <c r="BJ88" s="472"/>
      <c r="BK88" s="472"/>
      <c r="BL88" s="472"/>
      <c r="BM88" s="472"/>
      <c r="BN88" s="472"/>
      <c r="BO88" s="472"/>
      <c r="BP88" s="472"/>
      <c r="BQ88" s="472"/>
      <c r="BR88" s="472"/>
      <c r="BS88" s="472"/>
      <c r="BT88" s="472"/>
      <c r="BU88" s="472"/>
      <c r="BV88" s="472"/>
      <c r="BW88" s="472"/>
      <c r="BX88" s="472"/>
      <c r="BY88" s="472"/>
      <c r="BZ88" s="472"/>
      <c r="CA88" s="472"/>
      <c r="CB88" s="472"/>
      <c r="CC88" s="472"/>
      <c r="CD88" s="472"/>
      <c r="CE88" s="472"/>
      <c r="CF88" s="472"/>
      <c r="CG88" s="472"/>
      <c r="CH88" s="472"/>
      <c r="CI88" s="472"/>
      <c r="CJ88" s="472"/>
      <c r="CK88" s="472"/>
      <c r="CL88" s="472"/>
      <c r="CM88" s="472"/>
      <c r="CN88" s="472"/>
      <c r="CO88" s="472"/>
      <c r="CP88" s="472"/>
      <c r="CQ88" s="472"/>
      <c r="CR88" s="472"/>
      <c r="CS88" s="472"/>
      <c r="CT88" s="472"/>
      <c r="CU88" s="472"/>
      <c r="CV88" s="472"/>
      <c r="CW88" s="472"/>
      <c r="CX88" s="472"/>
      <c r="CY88" s="472"/>
      <c r="CZ88" s="472"/>
      <c r="DA88" s="472"/>
      <c r="DB88" s="472"/>
      <c r="DC88" s="472"/>
      <c r="DD88" s="472"/>
      <c r="DE88" s="472"/>
      <c r="DF88" s="472"/>
      <c r="DG88" s="472"/>
      <c r="DH88" s="472"/>
      <c r="DI88" s="472"/>
      <c r="DJ88" s="472"/>
      <c r="DK88" s="472"/>
      <c r="DL88" s="472"/>
      <c r="DM88" s="472"/>
      <c r="DN88" s="472"/>
      <c r="DO88" s="472"/>
      <c r="DP88" s="472"/>
      <c r="DQ88" s="472"/>
      <c r="DR88" s="472"/>
      <c r="DS88" s="472"/>
      <c r="DT88" s="472"/>
      <c r="DU88" s="472"/>
      <c r="DV88" s="472"/>
      <c r="DW88" s="472"/>
      <c r="DX88" s="472"/>
      <c r="DY88" s="472"/>
      <c r="DZ88" s="472"/>
      <c r="EA88" s="472"/>
      <c r="EB88" s="472"/>
      <c r="EC88" s="472"/>
      <c r="ED88" s="472"/>
      <c r="EE88" s="472"/>
      <c r="EF88" s="472"/>
      <c r="EG88" s="472"/>
      <c r="EH88" s="472"/>
      <c r="EI88" s="472"/>
      <c r="EJ88" s="472"/>
      <c r="EK88" s="472"/>
      <c r="EL88" s="472"/>
      <c r="EM88" s="472"/>
      <c r="EN88" s="472"/>
      <c r="EO88" s="472"/>
      <c r="EP88" s="472"/>
      <c r="EQ88" s="472"/>
      <c r="ER88" s="472"/>
      <c r="ES88" s="472"/>
      <c r="ET88" s="472"/>
      <c r="EU88" s="472"/>
      <c r="EV88" s="472"/>
      <c r="EW88" s="472"/>
      <c r="EX88" s="472"/>
      <c r="EY88" s="472"/>
      <c r="EZ88" s="472"/>
      <c r="FA88" s="472"/>
      <c r="FB88" s="472"/>
      <c r="FC88" s="472"/>
      <c r="FD88" s="472"/>
      <c r="FE88" s="472"/>
      <c r="FF88" s="472"/>
      <c r="FG88" s="472"/>
      <c r="FH88" s="472"/>
      <c r="FI88" s="472"/>
      <c r="FJ88" s="472"/>
      <c r="FK88" s="472"/>
      <c r="FL88" s="472"/>
      <c r="FM88" s="472"/>
      <c r="FN88" s="472"/>
      <c r="FO88" s="472"/>
      <c r="FP88" s="472"/>
      <c r="FQ88" s="472"/>
      <c r="FR88" s="472"/>
      <c r="FS88" s="472"/>
      <c r="FT88" s="472"/>
      <c r="FU88" s="472"/>
      <c r="FV88" s="472"/>
      <c r="FW88" s="472"/>
      <c r="FX88" s="472"/>
      <c r="FY88" s="472"/>
      <c r="FZ88" s="472"/>
      <c r="GA88" s="472"/>
      <c r="GB88" s="472"/>
      <c r="GC88" s="472"/>
      <c r="GD88" s="472"/>
      <c r="GE88" s="472"/>
      <c r="GF88" s="472"/>
      <c r="GG88" s="472"/>
      <c r="GH88" s="472"/>
      <c r="GI88" s="472"/>
      <c r="GJ88" s="472"/>
      <c r="GK88" s="472"/>
      <c r="GL88" s="472"/>
      <c r="GM88" s="472"/>
      <c r="GN88" s="472"/>
      <c r="GO88" s="472"/>
      <c r="GP88" s="472"/>
      <c r="GQ88" s="472"/>
      <c r="GR88" s="472"/>
      <c r="GS88" s="472"/>
      <c r="GT88" s="472"/>
      <c r="GU88" s="472"/>
      <c r="GV88" s="472"/>
      <c r="GW88" s="472"/>
      <c r="GX88" s="472"/>
      <c r="GY88" s="472"/>
      <c r="GZ88" s="472"/>
      <c r="HA88" s="472"/>
      <c r="HB88" s="472"/>
      <c r="HC88" s="472"/>
      <c r="HD88" s="472"/>
      <c r="HE88" s="472"/>
      <c r="HF88" s="472"/>
      <c r="HG88" s="472"/>
      <c r="HH88" s="472"/>
      <c r="HI88" s="472"/>
      <c r="HJ88" s="472"/>
      <c r="HK88" s="472"/>
      <c r="HL88" s="472"/>
      <c r="HM88" s="472"/>
      <c r="HN88" s="472"/>
      <c r="HO88" s="472"/>
      <c r="HP88" s="472"/>
      <c r="HQ88" s="472"/>
      <c r="HR88" s="472"/>
      <c r="HS88" s="472"/>
      <c r="HT88" s="472"/>
      <c r="HU88" s="472"/>
      <c r="HV88" s="472"/>
      <c r="HW88" s="472"/>
      <c r="HX88" s="472"/>
      <c r="HY88" s="472"/>
      <c r="HZ88" s="472"/>
      <c r="IA88" s="472"/>
      <c r="IB88" s="472"/>
      <c r="IC88" s="472"/>
      <c r="ID88" s="472"/>
      <c r="IE88" s="472"/>
      <c r="IF88" s="472"/>
      <c r="IG88" s="472"/>
      <c r="IH88" s="472"/>
      <c r="II88" s="472"/>
      <c r="IJ88" s="472"/>
      <c r="IK88" s="472"/>
      <c r="IL88" s="472"/>
      <c r="IM88" s="472"/>
      <c r="IN88" s="472"/>
      <c r="IO88" s="472"/>
      <c r="IP88" s="472"/>
      <c r="IQ88" s="472"/>
    </row>
    <row r="89" spans="1:251" s="477" customFormat="1" x14ac:dyDescent="0.25">
      <c r="A89" s="462"/>
      <c r="B89" s="461"/>
      <c r="C89" s="460"/>
      <c r="D89" s="460"/>
      <c r="E89" s="459"/>
      <c r="F89" s="475"/>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c r="AI89" s="476"/>
      <c r="AJ89" s="476"/>
      <c r="AK89" s="476"/>
      <c r="AL89" s="476"/>
      <c r="AM89" s="476"/>
      <c r="AN89" s="476"/>
      <c r="AO89" s="476"/>
      <c r="AP89" s="476"/>
      <c r="AQ89" s="476"/>
      <c r="AR89" s="476"/>
      <c r="AS89" s="476"/>
      <c r="AT89" s="476"/>
      <c r="AU89" s="476"/>
      <c r="AV89" s="476"/>
      <c r="AW89" s="476"/>
      <c r="AX89" s="476"/>
      <c r="AY89" s="476"/>
      <c r="AZ89" s="476"/>
      <c r="BA89" s="476"/>
      <c r="BB89" s="476"/>
      <c r="BC89" s="476"/>
      <c r="BD89" s="476"/>
      <c r="BE89" s="476"/>
      <c r="BF89" s="476"/>
      <c r="BG89" s="476"/>
      <c r="BH89" s="476"/>
      <c r="BI89" s="476"/>
      <c r="BJ89" s="476"/>
      <c r="BK89" s="476"/>
      <c r="BL89" s="476"/>
      <c r="BM89" s="476"/>
      <c r="BN89" s="476"/>
      <c r="BO89" s="476"/>
      <c r="BP89" s="476"/>
      <c r="BQ89" s="476"/>
      <c r="BR89" s="476"/>
      <c r="BS89" s="476"/>
      <c r="BT89" s="476"/>
      <c r="BU89" s="476"/>
      <c r="BV89" s="476"/>
      <c r="BW89" s="476"/>
      <c r="BX89" s="476"/>
      <c r="BY89" s="476"/>
      <c r="BZ89" s="476"/>
      <c r="CA89" s="476"/>
      <c r="CB89" s="476"/>
      <c r="CC89" s="476"/>
      <c r="CD89" s="476"/>
      <c r="CE89" s="476"/>
      <c r="CF89" s="476"/>
      <c r="CG89" s="476"/>
      <c r="CH89" s="476"/>
      <c r="CI89" s="476"/>
      <c r="CJ89" s="476"/>
      <c r="CK89" s="476"/>
      <c r="CL89" s="476"/>
      <c r="CM89" s="476"/>
      <c r="CN89" s="476"/>
      <c r="CO89" s="476"/>
      <c r="CP89" s="476"/>
      <c r="CQ89" s="476"/>
      <c r="CR89" s="476"/>
      <c r="CS89" s="476"/>
      <c r="CT89" s="476"/>
      <c r="CU89" s="476"/>
      <c r="CV89" s="476"/>
      <c r="CW89" s="476"/>
      <c r="CX89" s="476"/>
      <c r="CY89" s="476"/>
      <c r="CZ89" s="476"/>
      <c r="DA89" s="476"/>
      <c r="DB89" s="476"/>
      <c r="DC89" s="476"/>
      <c r="DD89" s="476"/>
      <c r="DE89" s="476"/>
      <c r="DF89" s="476"/>
      <c r="DG89" s="476"/>
      <c r="DH89" s="476"/>
      <c r="DI89" s="476"/>
      <c r="DJ89" s="476"/>
      <c r="DK89" s="476"/>
      <c r="DL89" s="476"/>
      <c r="DM89" s="476"/>
      <c r="DN89" s="476"/>
      <c r="DO89" s="476"/>
      <c r="DP89" s="476"/>
      <c r="DQ89" s="476"/>
      <c r="DR89" s="476"/>
      <c r="DS89" s="476"/>
      <c r="DT89" s="476"/>
      <c r="DU89" s="476"/>
      <c r="DV89" s="476"/>
      <c r="DW89" s="476"/>
      <c r="DX89" s="476"/>
      <c r="DY89" s="476"/>
      <c r="DZ89" s="476"/>
      <c r="EA89" s="476"/>
      <c r="EB89" s="476"/>
      <c r="EC89" s="476"/>
      <c r="ED89" s="476"/>
      <c r="EE89" s="476"/>
      <c r="EF89" s="476"/>
      <c r="EG89" s="476"/>
      <c r="EH89" s="476"/>
      <c r="EI89" s="476"/>
      <c r="EJ89" s="476"/>
      <c r="EK89" s="476"/>
      <c r="EL89" s="476"/>
      <c r="EM89" s="476"/>
      <c r="EN89" s="476"/>
      <c r="EO89" s="476"/>
      <c r="EP89" s="476"/>
      <c r="EQ89" s="476"/>
      <c r="ER89" s="476"/>
      <c r="ES89" s="476"/>
      <c r="ET89" s="476"/>
      <c r="EU89" s="476"/>
      <c r="EV89" s="476"/>
      <c r="EW89" s="476"/>
      <c r="EX89" s="476"/>
      <c r="EY89" s="476"/>
      <c r="EZ89" s="476"/>
      <c r="FA89" s="476"/>
      <c r="FB89" s="476"/>
      <c r="FC89" s="476"/>
      <c r="FD89" s="476"/>
      <c r="FE89" s="476"/>
      <c r="FF89" s="476"/>
      <c r="FG89" s="476"/>
      <c r="FH89" s="476"/>
      <c r="FI89" s="476"/>
      <c r="FJ89" s="476"/>
      <c r="FK89" s="476"/>
      <c r="FL89" s="476"/>
      <c r="FM89" s="476"/>
      <c r="FN89" s="476"/>
      <c r="FO89" s="476"/>
      <c r="FP89" s="476"/>
      <c r="FQ89" s="476"/>
      <c r="FR89" s="476"/>
      <c r="FS89" s="476"/>
      <c r="FT89" s="476"/>
      <c r="FU89" s="476"/>
      <c r="FV89" s="476"/>
      <c r="FW89" s="476"/>
      <c r="FX89" s="476"/>
      <c r="FY89" s="476"/>
      <c r="FZ89" s="476"/>
      <c r="GA89" s="476"/>
      <c r="GB89" s="476"/>
      <c r="GC89" s="476"/>
      <c r="GD89" s="476"/>
      <c r="GE89" s="476"/>
      <c r="GF89" s="476"/>
      <c r="GG89" s="476"/>
      <c r="GH89" s="476"/>
      <c r="GI89" s="476"/>
      <c r="GJ89" s="476"/>
      <c r="GK89" s="476"/>
      <c r="GL89" s="476"/>
      <c r="GM89" s="476"/>
      <c r="GN89" s="476"/>
      <c r="GO89" s="476"/>
      <c r="GP89" s="476"/>
      <c r="GQ89" s="476"/>
      <c r="GR89" s="476"/>
      <c r="GS89" s="476"/>
      <c r="GT89" s="476"/>
      <c r="GU89" s="476"/>
      <c r="GV89" s="476"/>
      <c r="GW89" s="476"/>
      <c r="GX89" s="476"/>
      <c r="GY89" s="476"/>
      <c r="GZ89" s="476"/>
      <c r="HA89" s="476"/>
      <c r="HB89" s="476"/>
      <c r="HC89" s="476"/>
      <c r="HD89" s="476"/>
      <c r="HE89" s="476"/>
      <c r="HF89" s="476"/>
      <c r="HG89" s="476"/>
      <c r="HH89" s="476"/>
      <c r="HI89" s="476"/>
      <c r="HJ89" s="476"/>
      <c r="HK89" s="476"/>
      <c r="HL89" s="476"/>
      <c r="HM89" s="476"/>
      <c r="HN89" s="476"/>
      <c r="HO89" s="476"/>
      <c r="HP89" s="476"/>
      <c r="HQ89" s="476"/>
      <c r="HR89" s="476"/>
      <c r="HS89" s="476"/>
      <c r="HT89" s="476"/>
      <c r="HU89" s="476"/>
      <c r="HV89" s="476"/>
      <c r="HW89" s="476"/>
      <c r="HX89" s="476"/>
      <c r="HY89" s="476"/>
      <c r="HZ89" s="476"/>
      <c r="IA89" s="476"/>
      <c r="IB89" s="476"/>
      <c r="IC89" s="476"/>
      <c r="ID89" s="476"/>
      <c r="IE89" s="476"/>
      <c r="IF89" s="476"/>
      <c r="IG89" s="476"/>
      <c r="IH89" s="476"/>
      <c r="II89" s="476"/>
      <c r="IJ89" s="476"/>
      <c r="IK89" s="476"/>
      <c r="IL89" s="476"/>
      <c r="IM89" s="476"/>
      <c r="IN89" s="476"/>
      <c r="IO89" s="476"/>
      <c r="IP89" s="476"/>
      <c r="IQ89" s="476"/>
    </row>
    <row r="90" spans="1:251" s="474" customFormat="1" ht="15.6" x14ac:dyDescent="0.3">
      <c r="A90" s="462"/>
      <c r="B90" s="461"/>
      <c r="C90" s="460"/>
      <c r="D90" s="460"/>
      <c r="E90" s="459"/>
      <c r="F90" s="472"/>
      <c r="G90" s="475"/>
      <c r="H90" s="475"/>
      <c r="I90" s="475"/>
      <c r="J90" s="475"/>
      <c r="K90" s="475"/>
      <c r="L90" s="475"/>
      <c r="M90" s="475"/>
      <c r="N90" s="475"/>
      <c r="O90" s="475"/>
      <c r="P90" s="475"/>
      <c r="Q90" s="475"/>
      <c r="R90" s="475"/>
      <c r="S90" s="475"/>
      <c r="T90" s="475"/>
      <c r="U90" s="475"/>
      <c r="V90" s="475"/>
      <c r="W90" s="475"/>
      <c r="X90" s="475"/>
      <c r="Y90" s="475"/>
      <c r="Z90" s="475"/>
      <c r="AA90" s="475"/>
      <c r="AB90" s="475"/>
      <c r="AC90" s="475"/>
      <c r="AD90" s="475"/>
      <c r="AE90" s="475"/>
      <c r="AF90" s="475"/>
      <c r="AG90" s="475"/>
      <c r="AH90" s="475"/>
      <c r="AI90" s="475"/>
      <c r="AJ90" s="475"/>
      <c r="AK90" s="475"/>
      <c r="AL90" s="475"/>
      <c r="AM90" s="475"/>
      <c r="AN90" s="475"/>
      <c r="AO90" s="475"/>
      <c r="AP90" s="475"/>
      <c r="AQ90" s="475"/>
      <c r="AR90" s="475"/>
      <c r="AS90" s="475"/>
      <c r="AT90" s="475"/>
      <c r="AU90" s="475"/>
      <c r="AV90" s="475"/>
      <c r="AW90" s="475"/>
      <c r="AX90" s="475"/>
      <c r="AY90" s="475"/>
      <c r="AZ90" s="475"/>
      <c r="BA90" s="475"/>
      <c r="BB90" s="475"/>
      <c r="BC90" s="475"/>
      <c r="BD90" s="475"/>
      <c r="BE90" s="475"/>
      <c r="BF90" s="475"/>
      <c r="BG90" s="475"/>
      <c r="BH90" s="475"/>
      <c r="BI90" s="475"/>
      <c r="BJ90" s="475"/>
      <c r="BK90" s="475"/>
      <c r="BL90" s="475"/>
      <c r="BM90" s="475"/>
      <c r="BN90" s="475"/>
      <c r="BO90" s="475"/>
      <c r="BP90" s="475"/>
      <c r="BQ90" s="475"/>
      <c r="BR90" s="475"/>
      <c r="BS90" s="475"/>
      <c r="BT90" s="475"/>
      <c r="BU90" s="475"/>
      <c r="BV90" s="475"/>
      <c r="BW90" s="475"/>
      <c r="BX90" s="475"/>
      <c r="BY90" s="475"/>
      <c r="BZ90" s="475"/>
      <c r="CA90" s="475"/>
      <c r="CB90" s="475"/>
      <c r="CC90" s="475"/>
      <c r="CD90" s="475"/>
      <c r="CE90" s="475"/>
      <c r="CF90" s="475"/>
      <c r="CG90" s="475"/>
      <c r="CH90" s="475"/>
      <c r="CI90" s="475"/>
      <c r="CJ90" s="475"/>
      <c r="CK90" s="475"/>
      <c r="CL90" s="475"/>
      <c r="CM90" s="475"/>
      <c r="CN90" s="475"/>
      <c r="CO90" s="475"/>
      <c r="CP90" s="475"/>
      <c r="CQ90" s="475"/>
      <c r="CR90" s="475"/>
      <c r="CS90" s="475"/>
      <c r="CT90" s="475"/>
      <c r="CU90" s="475"/>
      <c r="CV90" s="475"/>
      <c r="CW90" s="475"/>
      <c r="CX90" s="475"/>
      <c r="CY90" s="475"/>
      <c r="CZ90" s="475"/>
      <c r="DA90" s="475"/>
      <c r="DB90" s="475"/>
      <c r="DC90" s="475"/>
      <c r="DD90" s="475"/>
      <c r="DE90" s="475"/>
      <c r="DF90" s="475"/>
      <c r="DG90" s="475"/>
      <c r="DH90" s="475"/>
      <c r="DI90" s="475"/>
      <c r="DJ90" s="475"/>
      <c r="DK90" s="475"/>
      <c r="DL90" s="475"/>
      <c r="DM90" s="475"/>
      <c r="DN90" s="475"/>
      <c r="DO90" s="475"/>
      <c r="DP90" s="475"/>
      <c r="DQ90" s="475"/>
      <c r="DR90" s="475"/>
      <c r="DS90" s="475"/>
      <c r="DT90" s="475"/>
      <c r="DU90" s="475"/>
      <c r="DV90" s="475"/>
      <c r="DW90" s="475"/>
      <c r="DX90" s="475"/>
      <c r="DY90" s="475"/>
      <c r="DZ90" s="475"/>
      <c r="EA90" s="475"/>
      <c r="EB90" s="475"/>
      <c r="EC90" s="475"/>
      <c r="ED90" s="475"/>
      <c r="EE90" s="475"/>
      <c r="EF90" s="475"/>
      <c r="EG90" s="475"/>
      <c r="EH90" s="475"/>
      <c r="EI90" s="475"/>
      <c r="EJ90" s="475"/>
      <c r="EK90" s="475"/>
      <c r="EL90" s="475"/>
      <c r="EM90" s="475"/>
      <c r="EN90" s="475"/>
      <c r="EO90" s="475"/>
      <c r="EP90" s="475"/>
      <c r="EQ90" s="475"/>
      <c r="ER90" s="475"/>
      <c r="ES90" s="475"/>
      <c r="ET90" s="475"/>
      <c r="EU90" s="475"/>
      <c r="EV90" s="475"/>
      <c r="EW90" s="475"/>
      <c r="EX90" s="475"/>
      <c r="EY90" s="475"/>
      <c r="EZ90" s="475"/>
      <c r="FA90" s="475"/>
      <c r="FB90" s="475"/>
      <c r="FC90" s="475"/>
      <c r="FD90" s="475"/>
      <c r="FE90" s="475"/>
      <c r="FF90" s="475"/>
      <c r="FG90" s="475"/>
      <c r="FH90" s="475"/>
      <c r="FI90" s="475"/>
      <c r="FJ90" s="475"/>
      <c r="FK90" s="475"/>
      <c r="FL90" s="475"/>
      <c r="FM90" s="475"/>
      <c r="FN90" s="475"/>
      <c r="FO90" s="475"/>
      <c r="FP90" s="475"/>
      <c r="FQ90" s="475"/>
      <c r="FR90" s="475"/>
      <c r="FS90" s="475"/>
      <c r="FT90" s="475"/>
      <c r="FU90" s="475"/>
      <c r="FV90" s="475"/>
      <c r="FW90" s="475"/>
      <c r="FX90" s="475"/>
      <c r="FY90" s="475"/>
      <c r="FZ90" s="475"/>
      <c r="GA90" s="475"/>
      <c r="GB90" s="475"/>
      <c r="GC90" s="475"/>
      <c r="GD90" s="475"/>
      <c r="GE90" s="475"/>
      <c r="GF90" s="475"/>
      <c r="GG90" s="475"/>
      <c r="GH90" s="475"/>
      <c r="GI90" s="475"/>
      <c r="GJ90" s="475"/>
      <c r="GK90" s="475"/>
      <c r="GL90" s="475"/>
      <c r="GM90" s="475"/>
      <c r="GN90" s="475"/>
      <c r="GO90" s="475"/>
      <c r="GP90" s="475"/>
      <c r="GQ90" s="475"/>
      <c r="GR90" s="475"/>
      <c r="GS90" s="475"/>
      <c r="GT90" s="475"/>
      <c r="GU90" s="475"/>
      <c r="GV90" s="475"/>
      <c r="GW90" s="475"/>
      <c r="GX90" s="475"/>
      <c r="GY90" s="475"/>
      <c r="GZ90" s="475"/>
      <c r="HA90" s="475"/>
      <c r="HB90" s="475"/>
      <c r="HC90" s="475"/>
      <c r="HD90" s="475"/>
      <c r="HE90" s="475"/>
      <c r="HF90" s="475"/>
      <c r="HG90" s="475"/>
      <c r="HH90" s="475"/>
      <c r="HI90" s="475"/>
      <c r="HJ90" s="475"/>
      <c r="HK90" s="475"/>
      <c r="HL90" s="475"/>
      <c r="HM90" s="475"/>
      <c r="HN90" s="475"/>
      <c r="HO90" s="475"/>
      <c r="HP90" s="475"/>
      <c r="HQ90" s="475"/>
      <c r="HR90" s="475"/>
      <c r="HS90" s="475"/>
      <c r="HT90" s="475"/>
      <c r="HU90" s="475"/>
      <c r="HV90" s="475"/>
      <c r="HW90" s="475"/>
      <c r="HX90" s="475"/>
      <c r="HY90" s="475"/>
      <c r="HZ90" s="475"/>
      <c r="IA90" s="475"/>
      <c r="IB90" s="475"/>
      <c r="IC90" s="475"/>
      <c r="ID90" s="475"/>
      <c r="IE90" s="475"/>
      <c r="IF90" s="475"/>
      <c r="IG90" s="475"/>
      <c r="IH90" s="475"/>
      <c r="II90" s="475"/>
      <c r="IJ90" s="475"/>
      <c r="IK90" s="475"/>
      <c r="IL90" s="475"/>
      <c r="IM90" s="475"/>
      <c r="IN90" s="475"/>
      <c r="IO90" s="475"/>
      <c r="IP90" s="475"/>
      <c r="IQ90" s="475"/>
    </row>
    <row r="91" spans="1:251" s="474" customFormat="1" x14ac:dyDescent="0.25">
      <c r="A91" s="462"/>
      <c r="B91" s="461"/>
      <c r="C91" s="460"/>
      <c r="D91" s="460"/>
      <c r="E91" s="459"/>
      <c r="F91" s="476"/>
      <c r="G91" s="475"/>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475"/>
      <c r="AK91" s="475"/>
      <c r="AL91" s="475"/>
      <c r="AM91" s="475"/>
      <c r="AN91" s="475"/>
      <c r="AO91" s="475"/>
      <c r="AP91" s="475"/>
      <c r="AQ91" s="475"/>
      <c r="AR91" s="475"/>
      <c r="AS91" s="475"/>
      <c r="AT91" s="475"/>
      <c r="AU91" s="475"/>
      <c r="AV91" s="475"/>
      <c r="AW91" s="475"/>
      <c r="AX91" s="475"/>
      <c r="AY91" s="475"/>
      <c r="AZ91" s="475"/>
      <c r="BA91" s="475"/>
      <c r="BB91" s="475"/>
      <c r="BC91" s="475"/>
      <c r="BD91" s="475"/>
      <c r="BE91" s="475"/>
      <c r="BF91" s="475"/>
      <c r="BG91" s="475"/>
      <c r="BH91" s="475"/>
      <c r="BI91" s="475"/>
      <c r="BJ91" s="475"/>
      <c r="BK91" s="475"/>
      <c r="BL91" s="475"/>
      <c r="BM91" s="475"/>
      <c r="BN91" s="475"/>
      <c r="BO91" s="475"/>
      <c r="BP91" s="475"/>
      <c r="BQ91" s="475"/>
      <c r="BR91" s="475"/>
      <c r="BS91" s="475"/>
      <c r="BT91" s="475"/>
      <c r="BU91" s="475"/>
      <c r="BV91" s="475"/>
      <c r="BW91" s="475"/>
      <c r="BX91" s="475"/>
      <c r="BY91" s="475"/>
      <c r="BZ91" s="475"/>
      <c r="CA91" s="475"/>
      <c r="CB91" s="475"/>
      <c r="CC91" s="475"/>
      <c r="CD91" s="475"/>
      <c r="CE91" s="475"/>
      <c r="CF91" s="475"/>
      <c r="CG91" s="475"/>
      <c r="CH91" s="475"/>
      <c r="CI91" s="475"/>
      <c r="CJ91" s="475"/>
      <c r="CK91" s="475"/>
      <c r="CL91" s="475"/>
      <c r="CM91" s="475"/>
      <c r="CN91" s="475"/>
      <c r="CO91" s="475"/>
      <c r="CP91" s="475"/>
      <c r="CQ91" s="475"/>
      <c r="CR91" s="475"/>
      <c r="CS91" s="475"/>
      <c r="CT91" s="475"/>
      <c r="CU91" s="475"/>
      <c r="CV91" s="475"/>
      <c r="CW91" s="475"/>
      <c r="CX91" s="475"/>
      <c r="CY91" s="475"/>
      <c r="CZ91" s="475"/>
      <c r="DA91" s="475"/>
      <c r="DB91" s="475"/>
      <c r="DC91" s="475"/>
      <c r="DD91" s="475"/>
      <c r="DE91" s="475"/>
      <c r="DF91" s="475"/>
      <c r="DG91" s="475"/>
      <c r="DH91" s="475"/>
      <c r="DI91" s="475"/>
      <c r="DJ91" s="475"/>
      <c r="DK91" s="475"/>
      <c r="DL91" s="475"/>
      <c r="DM91" s="475"/>
      <c r="DN91" s="475"/>
      <c r="DO91" s="475"/>
      <c r="DP91" s="475"/>
      <c r="DQ91" s="475"/>
      <c r="DR91" s="475"/>
      <c r="DS91" s="475"/>
      <c r="DT91" s="475"/>
      <c r="DU91" s="475"/>
      <c r="DV91" s="475"/>
      <c r="DW91" s="475"/>
      <c r="DX91" s="475"/>
      <c r="DY91" s="475"/>
      <c r="DZ91" s="475"/>
      <c r="EA91" s="475"/>
      <c r="EB91" s="475"/>
      <c r="EC91" s="475"/>
      <c r="ED91" s="475"/>
      <c r="EE91" s="475"/>
      <c r="EF91" s="475"/>
      <c r="EG91" s="475"/>
      <c r="EH91" s="475"/>
      <c r="EI91" s="475"/>
      <c r="EJ91" s="475"/>
      <c r="EK91" s="475"/>
      <c r="EL91" s="475"/>
      <c r="EM91" s="475"/>
      <c r="EN91" s="475"/>
      <c r="EO91" s="475"/>
      <c r="EP91" s="475"/>
      <c r="EQ91" s="475"/>
      <c r="ER91" s="475"/>
      <c r="ES91" s="475"/>
      <c r="ET91" s="475"/>
      <c r="EU91" s="475"/>
      <c r="EV91" s="475"/>
      <c r="EW91" s="475"/>
      <c r="EX91" s="475"/>
      <c r="EY91" s="475"/>
      <c r="EZ91" s="475"/>
      <c r="FA91" s="475"/>
      <c r="FB91" s="475"/>
      <c r="FC91" s="475"/>
      <c r="FD91" s="475"/>
      <c r="FE91" s="475"/>
      <c r="FF91" s="475"/>
      <c r="FG91" s="475"/>
      <c r="FH91" s="475"/>
      <c r="FI91" s="475"/>
      <c r="FJ91" s="475"/>
      <c r="FK91" s="475"/>
      <c r="FL91" s="475"/>
      <c r="FM91" s="475"/>
      <c r="FN91" s="475"/>
      <c r="FO91" s="475"/>
      <c r="FP91" s="475"/>
      <c r="FQ91" s="475"/>
      <c r="FR91" s="475"/>
      <c r="FS91" s="475"/>
      <c r="FT91" s="475"/>
      <c r="FU91" s="475"/>
      <c r="FV91" s="475"/>
      <c r="FW91" s="475"/>
      <c r="FX91" s="475"/>
      <c r="FY91" s="475"/>
      <c r="FZ91" s="475"/>
      <c r="GA91" s="475"/>
      <c r="GB91" s="475"/>
      <c r="GC91" s="475"/>
      <c r="GD91" s="475"/>
      <c r="GE91" s="475"/>
      <c r="GF91" s="475"/>
      <c r="GG91" s="475"/>
      <c r="GH91" s="475"/>
      <c r="GI91" s="475"/>
      <c r="GJ91" s="475"/>
      <c r="GK91" s="475"/>
      <c r="GL91" s="475"/>
      <c r="GM91" s="475"/>
      <c r="GN91" s="475"/>
      <c r="GO91" s="475"/>
      <c r="GP91" s="475"/>
      <c r="GQ91" s="475"/>
      <c r="GR91" s="475"/>
      <c r="GS91" s="475"/>
      <c r="GT91" s="475"/>
      <c r="GU91" s="475"/>
      <c r="GV91" s="475"/>
      <c r="GW91" s="475"/>
      <c r="GX91" s="475"/>
      <c r="GY91" s="475"/>
      <c r="GZ91" s="475"/>
      <c r="HA91" s="475"/>
      <c r="HB91" s="475"/>
      <c r="HC91" s="475"/>
      <c r="HD91" s="475"/>
      <c r="HE91" s="475"/>
      <c r="HF91" s="475"/>
      <c r="HG91" s="475"/>
      <c r="HH91" s="475"/>
      <c r="HI91" s="475"/>
      <c r="HJ91" s="475"/>
      <c r="HK91" s="475"/>
      <c r="HL91" s="475"/>
      <c r="HM91" s="475"/>
      <c r="HN91" s="475"/>
      <c r="HO91" s="475"/>
      <c r="HP91" s="475"/>
      <c r="HQ91" s="475"/>
      <c r="HR91" s="475"/>
      <c r="HS91" s="475"/>
      <c r="HT91" s="475"/>
      <c r="HU91" s="475"/>
      <c r="HV91" s="475"/>
      <c r="HW91" s="475"/>
      <c r="HX91" s="475"/>
      <c r="HY91" s="475"/>
      <c r="HZ91" s="475"/>
      <c r="IA91" s="475"/>
      <c r="IB91" s="475"/>
      <c r="IC91" s="475"/>
      <c r="ID91" s="475"/>
      <c r="IE91" s="475"/>
      <c r="IF91" s="475"/>
      <c r="IG91" s="475"/>
      <c r="IH91" s="475"/>
      <c r="II91" s="475"/>
      <c r="IJ91" s="475"/>
      <c r="IK91" s="475"/>
      <c r="IL91" s="475"/>
      <c r="IM91" s="475"/>
      <c r="IN91" s="475"/>
      <c r="IO91" s="475"/>
      <c r="IP91" s="475"/>
      <c r="IQ91" s="475"/>
    </row>
    <row r="92" spans="1:251" s="474" customFormat="1" x14ac:dyDescent="0.25">
      <c r="A92" s="462"/>
      <c r="B92" s="461"/>
      <c r="C92" s="460"/>
      <c r="D92" s="460"/>
      <c r="E92" s="459"/>
      <c r="F92" s="475"/>
      <c r="G92" s="475"/>
      <c r="H92" s="475"/>
      <c r="I92" s="475"/>
      <c r="J92" s="475"/>
      <c r="K92" s="475"/>
      <c r="L92" s="475"/>
      <c r="M92" s="475"/>
      <c r="N92" s="475"/>
      <c r="O92" s="475"/>
      <c r="P92" s="475"/>
      <c r="Q92" s="475"/>
      <c r="R92" s="475"/>
      <c r="S92" s="475"/>
      <c r="T92" s="475"/>
      <c r="U92" s="475"/>
      <c r="V92" s="475"/>
      <c r="W92" s="475"/>
      <c r="X92" s="475"/>
      <c r="Y92" s="475"/>
      <c r="Z92" s="475"/>
      <c r="AA92" s="475"/>
      <c r="AB92" s="475"/>
      <c r="AC92" s="475"/>
      <c r="AD92" s="475"/>
      <c r="AE92" s="475"/>
      <c r="AF92" s="475"/>
      <c r="AG92" s="475"/>
      <c r="AH92" s="475"/>
      <c r="AI92" s="475"/>
      <c r="AJ92" s="475"/>
      <c r="AK92" s="475"/>
      <c r="AL92" s="475"/>
      <c r="AM92" s="475"/>
      <c r="AN92" s="475"/>
      <c r="AO92" s="475"/>
      <c r="AP92" s="475"/>
      <c r="AQ92" s="475"/>
      <c r="AR92" s="475"/>
      <c r="AS92" s="475"/>
      <c r="AT92" s="475"/>
      <c r="AU92" s="475"/>
      <c r="AV92" s="475"/>
      <c r="AW92" s="475"/>
      <c r="AX92" s="475"/>
      <c r="AY92" s="475"/>
      <c r="AZ92" s="475"/>
      <c r="BA92" s="475"/>
      <c r="BB92" s="475"/>
      <c r="BC92" s="475"/>
      <c r="BD92" s="475"/>
      <c r="BE92" s="475"/>
      <c r="BF92" s="475"/>
      <c r="BG92" s="475"/>
      <c r="BH92" s="475"/>
      <c r="BI92" s="475"/>
      <c r="BJ92" s="475"/>
      <c r="BK92" s="475"/>
      <c r="BL92" s="475"/>
      <c r="BM92" s="475"/>
      <c r="BN92" s="475"/>
      <c r="BO92" s="475"/>
      <c r="BP92" s="475"/>
      <c r="BQ92" s="475"/>
      <c r="BR92" s="475"/>
      <c r="BS92" s="475"/>
      <c r="BT92" s="475"/>
      <c r="BU92" s="475"/>
      <c r="BV92" s="475"/>
      <c r="BW92" s="475"/>
      <c r="BX92" s="475"/>
      <c r="BY92" s="475"/>
      <c r="BZ92" s="475"/>
      <c r="CA92" s="475"/>
      <c r="CB92" s="475"/>
      <c r="CC92" s="475"/>
      <c r="CD92" s="475"/>
      <c r="CE92" s="475"/>
      <c r="CF92" s="475"/>
      <c r="CG92" s="475"/>
      <c r="CH92" s="475"/>
      <c r="CI92" s="475"/>
      <c r="CJ92" s="475"/>
      <c r="CK92" s="475"/>
      <c r="CL92" s="475"/>
      <c r="CM92" s="475"/>
      <c r="CN92" s="475"/>
      <c r="CO92" s="475"/>
      <c r="CP92" s="475"/>
      <c r="CQ92" s="475"/>
      <c r="CR92" s="475"/>
      <c r="CS92" s="475"/>
      <c r="CT92" s="475"/>
      <c r="CU92" s="475"/>
      <c r="CV92" s="475"/>
      <c r="CW92" s="475"/>
      <c r="CX92" s="475"/>
      <c r="CY92" s="475"/>
      <c r="CZ92" s="475"/>
      <c r="DA92" s="475"/>
      <c r="DB92" s="475"/>
      <c r="DC92" s="475"/>
      <c r="DD92" s="475"/>
      <c r="DE92" s="475"/>
      <c r="DF92" s="475"/>
      <c r="DG92" s="475"/>
      <c r="DH92" s="475"/>
      <c r="DI92" s="475"/>
      <c r="DJ92" s="475"/>
      <c r="DK92" s="475"/>
      <c r="DL92" s="475"/>
      <c r="DM92" s="475"/>
      <c r="DN92" s="475"/>
      <c r="DO92" s="475"/>
      <c r="DP92" s="475"/>
      <c r="DQ92" s="475"/>
      <c r="DR92" s="475"/>
      <c r="DS92" s="475"/>
      <c r="DT92" s="475"/>
      <c r="DU92" s="475"/>
      <c r="DV92" s="475"/>
      <c r="DW92" s="475"/>
      <c r="DX92" s="475"/>
      <c r="DY92" s="475"/>
      <c r="DZ92" s="475"/>
      <c r="EA92" s="475"/>
      <c r="EB92" s="475"/>
      <c r="EC92" s="475"/>
      <c r="ED92" s="475"/>
      <c r="EE92" s="475"/>
      <c r="EF92" s="475"/>
      <c r="EG92" s="475"/>
      <c r="EH92" s="475"/>
      <c r="EI92" s="475"/>
      <c r="EJ92" s="475"/>
      <c r="EK92" s="475"/>
      <c r="EL92" s="475"/>
      <c r="EM92" s="475"/>
      <c r="EN92" s="475"/>
      <c r="EO92" s="475"/>
      <c r="EP92" s="475"/>
      <c r="EQ92" s="475"/>
      <c r="ER92" s="475"/>
      <c r="ES92" s="475"/>
      <c r="ET92" s="475"/>
      <c r="EU92" s="475"/>
      <c r="EV92" s="475"/>
      <c r="EW92" s="475"/>
      <c r="EX92" s="475"/>
      <c r="EY92" s="475"/>
      <c r="EZ92" s="475"/>
      <c r="FA92" s="475"/>
      <c r="FB92" s="475"/>
      <c r="FC92" s="475"/>
      <c r="FD92" s="475"/>
      <c r="FE92" s="475"/>
      <c r="FF92" s="475"/>
      <c r="FG92" s="475"/>
      <c r="FH92" s="475"/>
      <c r="FI92" s="475"/>
      <c r="FJ92" s="475"/>
      <c r="FK92" s="475"/>
      <c r="FL92" s="475"/>
      <c r="FM92" s="475"/>
      <c r="FN92" s="475"/>
      <c r="FO92" s="475"/>
      <c r="FP92" s="475"/>
      <c r="FQ92" s="475"/>
      <c r="FR92" s="475"/>
      <c r="FS92" s="475"/>
      <c r="FT92" s="475"/>
      <c r="FU92" s="475"/>
      <c r="FV92" s="475"/>
      <c r="FW92" s="475"/>
      <c r="FX92" s="475"/>
      <c r="FY92" s="475"/>
      <c r="FZ92" s="475"/>
      <c r="GA92" s="475"/>
      <c r="GB92" s="475"/>
      <c r="GC92" s="475"/>
      <c r="GD92" s="475"/>
      <c r="GE92" s="475"/>
      <c r="GF92" s="475"/>
      <c r="GG92" s="475"/>
      <c r="GH92" s="475"/>
      <c r="GI92" s="475"/>
      <c r="GJ92" s="475"/>
      <c r="GK92" s="475"/>
      <c r="GL92" s="475"/>
      <c r="GM92" s="475"/>
      <c r="GN92" s="475"/>
      <c r="GO92" s="475"/>
      <c r="GP92" s="475"/>
      <c r="GQ92" s="475"/>
      <c r="GR92" s="475"/>
      <c r="GS92" s="475"/>
      <c r="GT92" s="475"/>
      <c r="GU92" s="475"/>
      <c r="GV92" s="475"/>
      <c r="GW92" s="475"/>
      <c r="GX92" s="475"/>
      <c r="GY92" s="475"/>
      <c r="GZ92" s="475"/>
      <c r="HA92" s="475"/>
      <c r="HB92" s="475"/>
      <c r="HC92" s="475"/>
      <c r="HD92" s="475"/>
      <c r="HE92" s="475"/>
      <c r="HF92" s="475"/>
      <c r="HG92" s="475"/>
      <c r="HH92" s="475"/>
      <c r="HI92" s="475"/>
      <c r="HJ92" s="475"/>
      <c r="HK92" s="475"/>
      <c r="HL92" s="475"/>
      <c r="HM92" s="475"/>
      <c r="HN92" s="475"/>
      <c r="HO92" s="475"/>
      <c r="HP92" s="475"/>
      <c r="HQ92" s="475"/>
      <c r="HR92" s="475"/>
      <c r="HS92" s="475"/>
      <c r="HT92" s="475"/>
      <c r="HU92" s="475"/>
      <c r="HV92" s="475"/>
      <c r="HW92" s="475"/>
      <c r="HX92" s="475"/>
      <c r="HY92" s="475"/>
      <c r="HZ92" s="475"/>
      <c r="IA92" s="475"/>
      <c r="IB92" s="475"/>
      <c r="IC92" s="475"/>
      <c r="ID92" s="475"/>
      <c r="IE92" s="475"/>
      <c r="IF92" s="475"/>
      <c r="IG92" s="475"/>
      <c r="IH92" s="475"/>
      <c r="II92" s="475"/>
      <c r="IJ92" s="475"/>
      <c r="IK92" s="475"/>
      <c r="IL92" s="475"/>
      <c r="IM92" s="475"/>
      <c r="IN92" s="475"/>
      <c r="IO92" s="475"/>
      <c r="IP92" s="475"/>
      <c r="IQ92" s="475"/>
    </row>
    <row r="93" spans="1:251" s="474" customFormat="1" x14ac:dyDescent="0.25">
      <c r="A93" s="462"/>
      <c r="B93" s="461"/>
      <c r="C93" s="460"/>
      <c r="D93" s="460"/>
      <c r="E93" s="459"/>
      <c r="F93" s="475"/>
    </row>
    <row r="94" spans="1:251" s="474" customFormat="1" x14ac:dyDescent="0.25">
      <c r="A94" s="462"/>
      <c r="B94" s="461"/>
      <c r="C94" s="460"/>
      <c r="D94" s="460"/>
      <c r="E94" s="459"/>
      <c r="F94" s="475"/>
    </row>
    <row r="95" spans="1:251" s="474" customFormat="1" x14ac:dyDescent="0.25">
      <c r="A95" s="462"/>
      <c r="B95" s="461"/>
      <c r="C95" s="460"/>
      <c r="D95" s="460"/>
      <c r="E95" s="459"/>
    </row>
    <row r="96" spans="1:251" s="474" customFormat="1" x14ac:dyDescent="0.25">
      <c r="A96" s="462"/>
      <c r="B96" s="461"/>
      <c r="C96" s="460"/>
      <c r="D96" s="460"/>
      <c r="E96" s="459"/>
    </row>
    <row r="97" spans="1:255" s="474" customFormat="1" x14ac:dyDescent="0.25">
      <c r="A97" s="462"/>
      <c r="B97" s="461"/>
      <c r="C97" s="460"/>
      <c r="D97" s="460"/>
      <c r="E97" s="459"/>
    </row>
    <row r="98" spans="1:255" s="474" customFormat="1" x14ac:dyDescent="0.25">
      <c r="A98" s="462"/>
      <c r="B98" s="461"/>
      <c r="C98" s="460"/>
      <c r="D98" s="460"/>
      <c r="E98" s="459"/>
    </row>
    <row r="99" spans="1:255" s="474" customFormat="1" x14ac:dyDescent="0.25">
      <c r="A99" s="462"/>
      <c r="B99" s="461"/>
      <c r="C99" s="460"/>
      <c r="D99" s="460"/>
      <c r="E99" s="459"/>
    </row>
    <row r="100" spans="1:255" s="473" customFormat="1" x14ac:dyDescent="0.25">
      <c r="A100" s="462"/>
      <c r="B100" s="461"/>
      <c r="C100" s="460"/>
      <c r="D100" s="460"/>
      <c r="E100" s="459"/>
      <c r="F100" s="474"/>
    </row>
    <row r="101" spans="1:255" s="469" customFormat="1" ht="15.6" x14ac:dyDescent="0.3">
      <c r="A101" s="462"/>
      <c r="B101" s="461"/>
      <c r="C101" s="460"/>
      <c r="D101" s="460"/>
      <c r="E101" s="459"/>
      <c r="F101" s="474"/>
      <c r="G101" s="472"/>
      <c r="H101" s="472"/>
      <c r="I101" s="472"/>
      <c r="J101" s="472"/>
      <c r="K101" s="472"/>
      <c r="L101" s="472"/>
      <c r="M101" s="472"/>
      <c r="N101" s="472"/>
      <c r="O101" s="472"/>
      <c r="P101" s="472"/>
      <c r="Q101" s="472"/>
      <c r="R101" s="472"/>
      <c r="S101" s="472"/>
      <c r="T101" s="472"/>
      <c r="U101" s="472"/>
      <c r="V101" s="472"/>
      <c r="W101" s="472"/>
      <c r="X101" s="472"/>
      <c r="Y101" s="472"/>
      <c r="Z101" s="472"/>
      <c r="AA101" s="472"/>
      <c r="AB101" s="472"/>
      <c r="AC101" s="472"/>
      <c r="AD101" s="472"/>
      <c r="AE101" s="472"/>
      <c r="AF101" s="472"/>
      <c r="AG101" s="472"/>
      <c r="AH101" s="472"/>
      <c r="AI101" s="472"/>
      <c r="AJ101" s="472"/>
      <c r="AK101" s="472"/>
      <c r="AL101" s="472"/>
      <c r="AM101" s="472"/>
      <c r="AN101" s="472"/>
      <c r="AO101" s="472"/>
      <c r="AP101" s="472"/>
      <c r="AQ101" s="472"/>
      <c r="AR101" s="472"/>
      <c r="AS101" s="472"/>
      <c r="AT101" s="472"/>
      <c r="AU101" s="472"/>
      <c r="AV101" s="472"/>
      <c r="AW101" s="472"/>
      <c r="AX101" s="472"/>
      <c r="AY101" s="472"/>
      <c r="AZ101" s="472"/>
      <c r="BA101" s="472"/>
      <c r="BB101" s="472"/>
      <c r="BC101" s="472"/>
      <c r="BD101" s="472"/>
      <c r="BE101" s="472"/>
      <c r="BF101" s="472"/>
      <c r="BG101" s="472"/>
      <c r="BH101" s="472"/>
      <c r="BI101" s="472"/>
      <c r="BJ101" s="472"/>
      <c r="BK101" s="472"/>
      <c r="BL101" s="472"/>
      <c r="BM101" s="472"/>
      <c r="BN101" s="472"/>
      <c r="BO101" s="472"/>
      <c r="BP101" s="472"/>
      <c r="BQ101" s="472"/>
      <c r="BR101" s="472"/>
      <c r="BS101" s="472"/>
      <c r="BT101" s="472"/>
      <c r="BU101" s="472"/>
      <c r="BV101" s="472"/>
      <c r="BW101" s="472"/>
      <c r="BX101" s="472"/>
      <c r="BY101" s="472"/>
      <c r="BZ101" s="472"/>
      <c r="CA101" s="472"/>
      <c r="CB101" s="472"/>
      <c r="CC101" s="472"/>
      <c r="CD101" s="472"/>
      <c r="CE101" s="472"/>
      <c r="CF101" s="472"/>
      <c r="CG101" s="472"/>
      <c r="CH101" s="472"/>
      <c r="CI101" s="472"/>
      <c r="CJ101" s="472"/>
      <c r="CK101" s="472"/>
      <c r="CL101" s="472"/>
      <c r="CM101" s="472"/>
      <c r="CN101" s="472"/>
      <c r="CO101" s="472"/>
      <c r="CP101" s="472"/>
      <c r="CQ101" s="472"/>
      <c r="CR101" s="472"/>
      <c r="CS101" s="472"/>
      <c r="CT101" s="472"/>
      <c r="CU101" s="472"/>
      <c r="CV101" s="472"/>
      <c r="CW101" s="472"/>
      <c r="CX101" s="472"/>
      <c r="CY101" s="472"/>
      <c r="CZ101" s="472"/>
      <c r="DA101" s="472"/>
      <c r="DB101" s="472"/>
      <c r="DC101" s="472"/>
      <c r="DD101" s="472"/>
      <c r="DE101" s="472"/>
      <c r="DF101" s="472"/>
      <c r="DG101" s="472"/>
      <c r="DH101" s="472"/>
      <c r="DI101" s="472"/>
      <c r="DJ101" s="472"/>
      <c r="DK101" s="472"/>
      <c r="DL101" s="472"/>
      <c r="DM101" s="472"/>
      <c r="DN101" s="472"/>
      <c r="DO101" s="472"/>
      <c r="DP101" s="472"/>
      <c r="DQ101" s="472"/>
      <c r="DR101" s="472"/>
      <c r="DS101" s="472"/>
      <c r="DT101" s="472"/>
      <c r="DU101" s="472"/>
      <c r="DV101" s="472"/>
      <c r="DW101" s="472"/>
      <c r="DX101" s="472"/>
      <c r="DY101" s="472"/>
      <c r="DZ101" s="472"/>
      <c r="EA101" s="472"/>
      <c r="EB101" s="472"/>
      <c r="EC101" s="472"/>
      <c r="ED101" s="472"/>
      <c r="EE101" s="472"/>
      <c r="EF101" s="472"/>
      <c r="EG101" s="472"/>
      <c r="EH101" s="472"/>
      <c r="EI101" s="472"/>
      <c r="EJ101" s="472"/>
      <c r="EK101" s="472"/>
      <c r="EL101" s="472"/>
      <c r="EM101" s="472"/>
      <c r="EN101" s="472"/>
      <c r="EO101" s="472"/>
      <c r="EP101" s="472"/>
      <c r="EQ101" s="472"/>
      <c r="ER101" s="472"/>
      <c r="ES101" s="472"/>
      <c r="ET101" s="472"/>
      <c r="EU101" s="472"/>
      <c r="EV101" s="472"/>
      <c r="EW101" s="472"/>
      <c r="EX101" s="472"/>
      <c r="EY101" s="472"/>
      <c r="EZ101" s="472"/>
      <c r="FA101" s="472"/>
      <c r="FB101" s="472"/>
      <c r="FC101" s="472"/>
      <c r="FD101" s="472"/>
      <c r="FE101" s="472"/>
      <c r="FF101" s="472"/>
      <c r="FG101" s="472"/>
      <c r="FH101" s="472"/>
      <c r="FI101" s="472"/>
      <c r="FJ101" s="472"/>
      <c r="FK101" s="472"/>
      <c r="FL101" s="472"/>
      <c r="FM101" s="472"/>
      <c r="FN101" s="472"/>
      <c r="FO101" s="472"/>
      <c r="FP101" s="472"/>
      <c r="FQ101" s="472"/>
      <c r="FR101" s="472"/>
      <c r="FS101" s="472"/>
      <c r="FT101" s="472"/>
      <c r="FU101" s="472"/>
      <c r="FV101" s="472"/>
      <c r="FW101" s="472"/>
      <c r="FX101" s="472"/>
      <c r="FY101" s="472"/>
      <c r="FZ101" s="472"/>
      <c r="GA101" s="472"/>
      <c r="GB101" s="472"/>
      <c r="GC101" s="472"/>
      <c r="GD101" s="472"/>
      <c r="GE101" s="472"/>
      <c r="GF101" s="472"/>
      <c r="GG101" s="472"/>
      <c r="GH101" s="472"/>
      <c r="GI101" s="472"/>
      <c r="GJ101" s="472"/>
      <c r="GK101" s="472"/>
      <c r="GL101" s="472"/>
      <c r="GM101" s="472"/>
      <c r="GN101" s="472"/>
      <c r="GO101" s="472"/>
      <c r="GP101" s="472"/>
      <c r="GQ101" s="472"/>
      <c r="GR101" s="472"/>
      <c r="GS101" s="472"/>
      <c r="GT101" s="472"/>
      <c r="GU101" s="472"/>
      <c r="GV101" s="472"/>
      <c r="GW101" s="472"/>
      <c r="GX101" s="472"/>
      <c r="GY101" s="472"/>
      <c r="GZ101" s="472"/>
      <c r="HA101" s="472"/>
      <c r="HB101" s="472"/>
      <c r="HC101" s="472"/>
      <c r="HD101" s="472"/>
      <c r="HE101" s="472"/>
      <c r="HF101" s="472"/>
      <c r="HG101" s="472"/>
      <c r="HH101" s="472"/>
      <c r="HI101" s="472"/>
      <c r="HJ101" s="472"/>
      <c r="HK101" s="472"/>
      <c r="HL101" s="472"/>
      <c r="HM101" s="472"/>
      <c r="HN101" s="472"/>
      <c r="HO101" s="472"/>
      <c r="HP101" s="472"/>
      <c r="HQ101" s="472"/>
      <c r="HR101" s="472"/>
      <c r="HS101" s="472"/>
      <c r="HT101" s="472"/>
      <c r="HU101" s="472"/>
      <c r="HV101" s="472"/>
      <c r="HW101" s="472"/>
      <c r="HX101" s="472"/>
      <c r="HY101" s="472"/>
      <c r="HZ101" s="472"/>
      <c r="IA101" s="472"/>
      <c r="IB101" s="472"/>
      <c r="IC101" s="472"/>
      <c r="ID101" s="472"/>
      <c r="IE101" s="472"/>
      <c r="IF101" s="472"/>
      <c r="IG101" s="472"/>
      <c r="IH101" s="472"/>
      <c r="II101" s="472"/>
      <c r="IJ101" s="472"/>
      <c r="IK101" s="472"/>
      <c r="IL101" s="472"/>
      <c r="IM101" s="472"/>
      <c r="IN101" s="472"/>
      <c r="IO101" s="472"/>
      <c r="IP101" s="472"/>
      <c r="IQ101" s="472"/>
    </row>
    <row r="102" spans="1:255" s="469" customFormat="1" ht="15.6" x14ac:dyDescent="0.3">
      <c r="A102" s="462"/>
      <c r="B102" s="461"/>
      <c r="C102" s="460"/>
      <c r="D102" s="460"/>
      <c r="E102" s="459"/>
      <c r="F102" s="473"/>
    </row>
    <row r="103" spans="1:255" s="469" customFormat="1" ht="15.6" x14ac:dyDescent="0.3">
      <c r="A103" s="462"/>
      <c r="B103" s="461"/>
      <c r="C103" s="460"/>
      <c r="D103" s="460"/>
      <c r="E103" s="459"/>
      <c r="F103" s="472"/>
    </row>
    <row r="104" spans="1:255" s="469" customFormat="1" ht="15.6" x14ac:dyDescent="0.3">
      <c r="A104" s="462"/>
      <c r="B104" s="461"/>
      <c r="C104" s="460"/>
      <c r="D104" s="460"/>
      <c r="E104" s="459"/>
    </row>
    <row r="105" spans="1:255" s="469" customFormat="1" ht="15.6" x14ac:dyDescent="0.3">
      <c r="A105" s="462"/>
      <c r="B105" s="461"/>
      <c r="C105" s="460"/>
      <c r="D105" s="460"/>
      <c r="E105" s="459"/>
      <c r="G105" s="471"/>
      <c r="H105" s="470"/>
      <c r="I105" s="470"/>
      <c r="J105" s="468"/>
    </row>
    <row r="106" spans="1:255" s="456" customFormat="1" ht="15.6" x14ac:dyDescent="0.3">
      <c r="A106" s="462"/>
      <c r="B106" s="461"/>
      <c r="C106" s="460"/>
      <c r="D106" s="460"/>
      <c r="E106" s="459"/>
      <c r="F106" s="469"/>
      <c r="G106" s="467"/>
      <c r="H106" s="455"/>
      <c r="I106" s="455"/>
      <c r="K106" s="455"/>
      <c r="L106" s="455"/>
      <c r="M106" s="455"/>
      <c r="N106" s="455"/>
      <c r="O106" s="455"/>
      <c r="P106" s="455"/>
      <c r="Q106" s="455"/>
      <c r="R106" s="455"/>
      <c r="S106" s="455"/>
      <c r="T106" s="455"/>
      <c r="U106" s="455"/>
      <c r="V106" s="455"/>
      <c r="W106" s="455"/>
      <c r="X106" s="455"/>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5"/>
      <c r="AY106" s="455"/>
      <c r="AZ106" s="455"/>
      <c r="BA106" s="455"/>
      <c r="BB106" s="455"/>
      <c r="BC106" s="455"/>
      <c r="BD106" s="455"/>
      <c r="BE106" s="455"/>
      <c r="BF106" s="455"/>
      <c r="BG106" s="455"/>
      <c r="BH106" s="455"/>
      <c r="BI106" s="455"/>
      <c r="BJ106" s="455"/>
      <c r="BK106" s="455"/>
      <c r="BL106" s="455"/>
      <c r="BM106" s="455"/>
      <c r="BN106" s="455"/>
      <c r="BO106" s="455"/>
      <c r="BP106" s="455"/>
      <c r="BQ106" s="455"/>
      <c r="BR106" s="455"/>
      <c r="BS106" s="455"/>
      <c r="BT106" s="455"/>
      <c r="BU106" s="455"/>
      <c r="BV106" s="455"/>
      <c r="BW106" s="455"/>
      <c r="BX106" s="455"/>
      <c r="BY106" s="455"/>
      <c r="BZ106" s="455"/>
      <c r="CA106" s="455"/>
      <c r="CB106" s="455"/>
      <c r="CC106" s="455"/>
      <c r="CD106" s="455"/>
      <c r="CE106" s="455"/>
      <c r="CF106" s="455"/>
      <c r="CG106" s="455"/>
      <c r="CH106" s="455"/>
      <c r="CI106" s="455"/>
      <c r="CJ106" s="455"/>
      <c r="CK106" s="455"/>
      <c r="CL106" s="455"/>
      <c r="CM106" s="455"/>
      <c r="CN106" s="455"/>
      <c r="CO106" s="455"/>
      <c r="CP106" s="455"/>
      <c r="CQ106" s="455"/>
      <c r="CR106" s="455"/>
      <c r="CS106" s="455"/>
      <c r="CT106" s="455"/>
      <c r="CU106" s="455"/>
      <c r="CV106" s="455"/>
      <c r="CW106" s="455"/>
      <c r="CX106" s="455"/>
      <c r="CY106" s="455"/>
      <c r="CZ106" s="455"/>
      <c r="DA106" s="455"/>
      <c r="DB106" s="455"/>
      <c r="DC106" s="455"/>
      <c r="DD106" s="455"/>
      <c r="DE106" s="455"/>
      <c r="DF106" s="455"/>
      <c r="DG106" s="455"/>
      <c r="DH106" s="455"/>
      <c r="DI106" s="455"/>
      <c r="DJ106" s="455"/>
      <c r="DK106" s="455"/>
      <c r="DL106" s="455"/>
      <c r="DM106" s="455"/>
      <c r="DN106" s="455"/>
      <c r="DO106" s="455"/>
      <c r="DP106" s="455"/>
      <c r="DQ106" s="455"/>
      <c r="DR106" s="455"/>
      <c r="DS106" s="455"/>
      <c r="DT106" s="455"/>
      <c r="DU106" s="455"/>
      <c r="DV106" s="455"/>
      <c r="DW106" s="455"/>
      <c r="DX106" s="455"/>
      <c r="DY106" s="455"/>
      <c r="DZ106" s="455"/>
      <c r="EA106" s="455"/>
      <c r="EB106" s="455"/>
      <c r="EC106" s="455"/>
      <c r="ED106" s="455"/>
      <c r="EE106" s="455"/>
      <c r="EF106" s="455"/>
      <c r="EG106" s="455"/>
      <c r="EH106" s="455"/>
      <c r="EI106" s="455"/>
      <c r="EJ106" s="455"/>
      <c r="EK106" s="455"/>
      <c r="EL106" s="455"/>
      <c r="EM106" s="455"/>
      <c r="EN106" s="455"/>
      <c r="EO106" s="455"/>
      <c r="EP106" s="455"/>
      <c r="EQ106" s="455"/>
      <c r="ER106" s="455"/>
      <c r="ES106" s="455"/>
      <c r="ET106" s="455"/>
      <c r="EU106" s="455"/>
      <c r="EV106" s="455"/>
      <c r="EW106" s="455"/>
      <c r="EX106" s="455"/>
      <c r="EY106" s="455"/>
      <c r="EZ106" s="455"/>
      <c r="FA106" s="455"/>
      <c r="FB106" s="455"/>
      <c r="FC106" s="455"/>
      <c r="FD106" s="455"/>
      <c r="FE106" s="455"/>
      <c r="FF106" s="455"/>
      <c r="FG106" s="455"/>
      <c r="FH106" s="455"/>
      <c r="FI106" s="455"/>
      <c r="FJ106" s="455"/>
      <c r="FK106" s="455"/>
      <c r="FL106" s="455"/>
      <c r="FM106" s="455"/>
      <c r="FN106" s="455"/>
      <c r="FO106" s="455"/>
      <c r="FP106" s="455"/>
      <c r="FQ106" s="455"/>
      <c r="FR106" s="455"/>
      <c r="FS106" s="455"/>
      <c r="FT106" s="455"/>
      <c r="FU106" s="455"/>
      <c r="FV106" s="455"/>
      <c r="FW106" s="455"/>
      <c r="FX106" s="455"/>
      <c r="FY106" s="455"/>
      <c r="FZ106" s="455"/>
      <c r="GA106" s="455"/>
      <c r="GB106" s="455"/>
      <c r="GC106" s="455"/>
      <c r="GD106" s="455"/>
      <c r="GE106" s="455"/>
      <c r="GF106" s="455"/>
      <c r="GG106" s="455"/>
      <c r="GH106" s="455"/>
      <c r="GI106" s="455"/>
      <c r="GJ106" s="455"/>
      <c r="GK106" s="455"/>
      <c r="GL106" s="455"/>
      <c r="GM106" s="455"/>
      <c r="GN106" s="455"/>
      <c r="GO106" s="455"/>
      <c r="GP106" s="455"/>
      <c r="GQ106" s="455"/>
      <c r="GR106" s="455"/>
      <c r="GS106" s="455"/>
      <c r="GT106" s="455"/>
      <c r="GU106" s="455"/>
      <c r="GV106" s="455"/>
      <c r="GW106" s="455"/>
      <c r="GX106" s="455"/>
      <c r="GY106" s="455"/>
      <c r="GZ106" s="455"/>
      <c r="HA106" s="455"/>
      <c r="HB106" s="455"/>
      <c r="HC106" s="455"/>
      <c r="HD106" s="455"/>
      <c r="HE106" s="455"/>
      <c r="HF106" s="455"/>
      <c r="HG106" s="455"/>
      <c r="HH106" s="455"/>
      <c r="HI106" s="455"/>
      <c r="HJ106" s="455"/>
      <c r="HK106" s="455"/>
      <c r="HL106" s="455"/>
      <c r="HM106" s="455"/>
      <c r="HN106" s="455"/>
      <c r="HO106" s="455"/>
      <c r="HP106" s="455"/>
      <c r="HQ106" s="455"/>
      <c r="HR106" s="455"/>
      <c r="HS106" s="455"/>
      <c r="HT106" s="455"/>
      <c r="HU106" s="455"/>
      <c r="HV106" s="455"/>
      <c r="HW106" s="455"/>
      <c r="HX106" s="455"/>
      <c r="HY106" s="455"/>
      <c r="HZ106" s="455"/>
      <c r="IA106" s="455"/>
      <c r="IB106" s="455"/>
      <c r="IC106" s="455"/>
      <c r="ID106" s="455"/>
      <c r="IE106" s="455"/>
      <c r="IF106" s="455"/>
      <c r="IG106" s="455"/>
      <c r="IH106" s="455"/>
      <c r="II106" s="455"/>
      <c r="IJ106" s="455"/>
      <c r="IK106" s="455"/>
      <c r="IL106" s="455"/>
      <c r="IM106" s="455"/>
      <c r="IN106" s="455"/>
      <c r="IO106" s="455"/>
      <c r="IP106" s="455"/>
      <c r="IQ106" s="455"/>
      <c r="IR106" s="455"/>
      <c r="IS106" s="455"/>
      <c r="IT106" s="455"/>
      <c r="IU106" s="455"/>
    </row>
    <row r="107" spans="1:255" s="456" customFormat="1" ht="15.6" x14ac:dyDescent="0.3">
      <c r="A107" s="462"/>
      <c r="B107" s="461"/>
      <c r="C107" s="460"/>
      <c r="D107" s="460"/>
      <c r="E107" s="459"/>
      <c r="F107" s="468"/>
      <c r="G107" s="467"/>
      <c r="H107" s="455"/>
      <c r="I107" s="455"/>
      <c r="K107" s="455"/>
      <c r="L107" s="455"/>
      <c r="M107" s="455"/>
      <c r="N107" s="455"/>
      <c r="O107" s="455"/>
      <c r="P107" s="455"/>
      <c r="Q107" s="455"/>
      <c r="R107" s="455"/>
      <c r="S107" s="455"/>
      <c r="T107" s="455"/>
      <c r="U107" s="455"/>
      <c r="V107" s="455"/>
      <c r="W107" s="455"/>
      <c r="X107" s="455"/>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5"/>
      <c r="AY107" s="455"/>
      <c r="AZ107" s="455"/>
      <c r="BA107" s="455"/>
      <c r="BB107" s="455"/>
      <c r="BC107" s="455"/>
      <c r="BD107" s="455"/>
      <c r="BE107" s="455"/>
      <c r="BF107" s="455"/>
      <c r="BG107" s="455"/>
      <c r="BH107" s="455"/>
      <c r="BI107" s="455"/>
      <c r="BJ107" s="455"/>
      <c r="BK107" s="455"/>
      <c r="BL107" s="455"/>
      <c r="BM107" s="455"/>
      <c r="BN107" s="455"/>
      <c r="BO107" s="455"/>
      <c r="BP107" s="455"/>
      <c r="BQ107" s="455"/>
      <c r="BR107" s="455"/>
      <c r="BS107" s="455"/>
      <c r="BT107" s="455"/>
      <c r="BU107" s="455"/>
      <c r="BV107" s="455"/>
      <c r="BW107" s="455"/>
      <c r="BX107" s="455"/>
      <c r="BY107" s="455"/>
      <c r="BZ107" s="455"/>
      <c r="CA107" s="455"/>
      <c r="CB107" s="455"/>
      <c r="CC107" s="455"/>
      <c r="CD107" s="455"/>
      <c r="CE107" s="455"/>
      <c r="CF107" s="455"/>
      <c r="CG107" s="455"/>
      <c r="CH107" s="455"/>
      <c r="CI107" s="455"/>
      <c r="CJ107" s="455"/>
      <c r="CK107" s="455"/>
      <c r="CL107" s="455"/>
      <c r="CM107" s="455"/>
      <c r="CN107" s="455"/>
      <c r="CO107" s="455"/>
      <c r="CP107" s="455"/>
      <c r="CQ107" s="455"/>
      <c r="CR107" s="455"/>
      <c r="CS107" s="455"/>
      <c r="CT107" s="455"/>
      <c r="CU107" s="455"/>
      <c r="CV107" s="455"/>
      <c r="CW107" s="455"/>
      <c r="CX107" s="455"/>
      <c r="CY107" s="455"/>
      <c r="CZ107" s="455"/>
      <c r="DA107" s="455"/>
      <c r="DB107" s="455"/>
      <c r="DC107" s="455"/>
      <c r="DD107" s="455"/>
      <c r="DE107" s="455"/>
      <c r="DF107" s="455"/>
      <c r="DG107" s="455"/>
      <c r="DH107" s="455"/>
      <c r="DI107" s="455"/>
      <c r="DJ107" s="455"/>
      <c r="DK107" s="455"/>
      <c r="DL107" s="455"/>
      <c r="DM107" s="455"/>
      <c r="DN107" s="455"/>
      <c r="DO107" s="455"/>
      <c r="DP107" s="455"/>
      <c r="DQ107" s="455"/>
      <c r="DR107" s="455"/>
      <c r="DS107" s="455"/>
      <c r="DT107" s="455"/>
      <c r="DU107" s="455"/>
      <c r="DV107" s="455"/>
      <c r="DW107" s="455"/>
      <c r="DX107" s="455"/>
      <c r="DY107" s="455"/>
      <c r="DZ107" s="455"/>
      <c r="EA107" s="455"/>
      <c r="EB107" s="455"/>
      <c r="EC107" s="455"/>
      <c r="ED107" s="455"/>
      <c r="EE107" s="455"/>
      <c r="EF107" s="455"/>
      <c r="EG107" s="455"/>
      <c r="EH107" s="455"/>
      <c r="EI107" s="455"/>
      <c r="EJ107" s="455"/>
      <c r="EK107" s="455"/>
      <c r="EL107" s="455"/>
      <c r="EM107" s="455"/>
      <c r="EN107" s="455"/>
      <c r="EO107" s="455"/>
      <c r="EP107" s="455"/>
      <c r="EQ107" s="455"/>
      <c r="ER107" s="455"/>
      <c r="ES107" s="455"/>
      <c r="ET107" s="455"/>
      <c r="EU107" s="455"/>
      <c r="EV107" s="455"/>
      <c r="EW107" s="455"/>
      <c r="EX107" s="455"/>
      <c r="EY107" s="455"/>
      <c r="EZ107" s="455"/>
      <c r="FA107" s="455"/>
      <c r="FB107" s="455"/>
      <c r="FC107" s="455"/>
      <c r="FD107" s="455"/>
      <c r="FE107" s="455"/>
      <c r="FF107" s="455"/>
      <c r="FG107" s="455"/>
      <c r="FH107" s="455"/>
      <c r="FI107" s="455"/>
      <c r="FJ107" s="455"/>
      <c r="FK107" s="455"/>
      <c r="FL107" s="455"/>
      <c r="FM107" s="455"/>
      <c r="FN107" s="455"/>
      <c r="FO107" s="455"/>
      <c r="FP107" s="455"/>
      <c r="FQ107" s="455"/>
      <c r="FR107" s="455"/>
      <c r="FS107" s="455"/>
      <c r="FT107" s="455"/>
      <c r="FU107" s="455"/>
      <c r="FV107" s="455"/>
      <c r="FW107" s="455"/>
      <c r="FX107" s="455"/>
      <c r="FY107" s="455"/>
      <c r="FZ107" s="455"/>
      <c r="GA107" s="455"/>
      <c r="GB107" s="455"/>
      <c r="GC107" s="455"/>
      <c r="GD107" s="455"/>
      <c r="GE107" s="455"/>
      <c r="GF107" s="455"/>
      <c r="GG107" s="455"/>
      <c r="GH107" s="455"/>
      <c r="GI107" s="455"/>
      <c r="GJ107" s="455"/>
      <c r="GK107" s="455"/>
      <c r="GL107" s="455"/>
      <c r="GM107" s="455"/>
      <c r="GN107" s="455"/>
      <c r="GO107" s="455"/>
      <c r="GP107" s="455"/>
      <c r="GQ107" s="455"/>
      <c r="GR107" s="455"/>
      <c r="GS107" s="455"/>
      <c r="GT107" s="455"/>
      <c r="GU107" s="455"/>
      <c r="GV107" s="455"/>
      <c r="GW107" s="455"/>
      <c r="GX107" s="455"/>
      <c r="GY107" s="455"/>
      <c r="GZ107" s="455"/>
      <c r="HA107" s="455"/>
      <c r="HB107" s="455"/>
      <c r="HC107" s="455"/>
      <c r="HD107" s="455"/>
      <c r="HE107" s="455"/>
      <c r="HF107" s="455"/>
      <c r="HG107" s="455"/>
      <c r="HH107" s="455"/>
      <c r="HI107" s="455"/>
      <c r="HJ107" s="455"/>
      <c r="HK107" s="455"/>
      <c r="HL107" s="455"/>
      <c r="HM107" s="455"/>
      <c r="HN107" s="455"/>
      <c r="HO107" s="455"/>
      <c r="HP107" s="455"/>
      <c r="HQ107" s="455"/>
      <c r="HR107" s="455"/>
      <c r="HS107" s="455"/>
      <c r="HT107" s="455"/>
      <c r="HU107" s="455"/>
      <c r="HV107" s="455"/>
      <c r="HW107" s="455"/>
      <c r="HX107" s="455"/>
      <c r="HY107" s="455"/>
      <c r="HZ107" s="455"/>
      <c r="IA107" s="455"/>
      <c r="IB107" s="455"/>
      <c r="IC107" s="455"/>
      <c r="ID107" s="455"/>
      <c r="IE107" s="455"/>
      <c r="IF107" s="455"/>
      <c r="IG107" s="455"/>
      <c r="IH107" s="455"/>
      <c r="II107" s="455"/>
      <c r="IJ107" s="455"/>
      <c r="IK107" s="455"/>
      <c r="IL107" s="455"/>
      <c r="IM107" s="455"/>
      <c r="IN107" s="455"/>
      <c r="IO107" s="455"/>
      <c r="IP107" s="455"/>
      <c r="IQ107" s="455"/>
      <c r="IR107" s="455"/>
      <c r="IS107" s="455"/>
      <c r="IT107" s="455"/>
      <c r="IU107" s="455"/>
    </row>
    <row r="108" spans="1:255" s="456" customFormat="1" x14ac:dyDescent="0.25">
      <c r="A108" s="462"/>
      <c r="B108" s="461"/>
      <c r="C108" s="460"/>
      <c r="D108" s="460"/>
      <c r="E108" s="459"/>
      <c r="F108" s="455"/>
      <c r="G108" s="466"/>
      <c r="K108" s="455"/>
      <c r="L108" s="455"/>
      <c r="M108" s="455"/>
      <c r="N108" s="455"/>
      <c r="O108" s="455"/>
      <c r="P108" s="455"/>
      <c r="Q108" s="455"/>
      <c r="R108" s="455"/>
      <c r="S108" s="455"/>
      <c r="T108" s="455"/>
      <c r="U108" s="455"/>
      <c r="V108" s="455"/>
      <c r="W108" s="455"/>
      <c r="X108" s="455"/>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5"/>
      <c r="AY108" s="455"/>
      <c r="AZ108" s="455"/>
      <c r="BA108" s="455"/>
      <c r="BB108" s="455"/>
      <c r="BC108" s="455"/>
      <c r="BD108" s="455"/>
      <c r="BE108" s="455"/>
      <c r="BF108" s="455"/>
      <c r="BG108" s="455"/>
      <c r="BH108" s="455"/>
      <c r="BI108" s="455"/>
      <c r="BJ108" s="455"/>
      <c r="BK108" s="455"/>
      <c r="BL108" s="455"/>
      <c r="BM108" s="455"/>
      <c r="BN108" s="455"/>
      <c r="BO108" s="455"/>
      <c r="BP108" s="455"/>
      <c r="BQ108" s="455"/>
      <c r="BR108" s="455"/>
      <c r="BS108" s="455"/>
      <c r="BT108" s="455"/>
      <c r="BU108" s="455"/>
      <c r="BV108" s="455"/>
      <c r="BW108" s="455"/>
      <c r="BX108" s="455"/>
      <c r="BY108" s="455"/>
      <c r="BZ108" s="455"/>
      <c r="CA108" s="455"/>
      <c r="CB108" s="455"/>
      <c r="CC108" s="455"/>
      <c r="CD108" s="455"/>
      <c r="CE108" s="455"/>
      <c r="CF108" s="455"/>
      <c r="CG108" s="455"/>
      <c r="CH108" s="455"/>
      <c r="CI108" s="455"/>
      <c r="CJ108" s="455"/>
      <c r="CK108" s="455"/>
      <c r="CL108" s="455"/>
      <c r="CM108" s="455"/>
      <c r="CN108" s="455"/>
      <c r="CO108" s="455"/>
      <c r="CP108" s="455"/>
      <c r="CQ108" s="455"/>
      <c r="CR108" s="455"/>
      <c r="CS108" s="455"/>
      <c r="CT108" s="455"/>
      <c r="CU108" s="455"/>
      <c r="CV108" s="455"/>
      <c r="CW108" s="455"/>
      <c r="CX108" s="455"/>
      <c r="CY108" s="455"/>
      <c r="CZ108" s="455"/>
      <c r="DA108" s="455"/>
      <c r="DB108" s="455"/>
      <c r="DC108" s="455"/>
      <c r="DD108" s="455"/>
      <c r="DE108" s="455"/>
      <c r="DF108" s="455"/>
      <c r="DG108" s="455"/>
      <c r="DH108" s="455"/>
      <c r="DI108" s="455"/>
      <c r="DJ108" s="455"/>
      <c r="DK108" s="455"/>
      <c r="DL108" s="455"/>
      <c r="DM108" s="455"/>
      <c r="DN108" s="455"/>
      <c r="DO108" s="455"/>
      <c r="DP108" s="455"/>
      <c r="DQ108" s="455"/>
      <c r="DR108" s="455"/>
      <c r="DS108" s="455"/>
      <c r="DT108" s="455"/>
      <c r="DU108" s="455"/>
      <c r="DV108" s="455"/>
      <c r="DW108" s="455"/>
      <c r="DX108" s="455"/>
      <c r="DY108" s="455"/>
      <c r="DZ108" s="455"/>
      <c r="EA108" s="455"/>
      <c r="EB108" s="455"/>
      <c r="EC108" s="455"/>
      <c r="ED108" s="455"/>
      <c r="EE108" s="455"/>
      <c r="EF108" s="455"/>
      <c r="EG108" s="455"/>
      <c r="EH108" s="455"/>
      <c r="EI108" s="455"/>
      <c r="EJ108" s="455"/>
      <c r="EK108" s="455"/>
      <c r="EL108" s="455"/>
      <c r="EM108" s="455"/>
      <c r="EN108" s="455"/>
      <c r="EO108" s="455"/>
      <c r="EP108" s="455"/>
      <c r="EQ108" s="455"/>
      <c r="ER108" s="455"/>
      <c r="ES108" s="455"/>
      <c r="ET108" s="455"/>
      <c r="EU108" s="455"/>
      <c r="EV108" s="455"/>
      <c r="EW108" s="455"/>
      <c r="EX108" s="455"/>
      <c r="EY108" s="455"/>
      <c r="EZ108" s="455"/>
      <c r="FA108" s="455"/>
      <c r="FB108" s="455"/>
      <c r="FC108" s="455"/>
      <c r="FD108" s="455"/>
      <c r="FE108" s="455"/>
      <c r="FF108" s="455"/>
      <c r="FG108" s="455"/>
      <c r="FH108" s="455"/>
      <c r="FI108" s="455"/>
      <c r="FJ108" s="455"/>
      <c r="FK108" s="455"/>
      <c r="FL108" s="455"/>
      <c r="FM108" s="455"/>
      <c r="FN108" s="455"/>
      <c r="FO108" s="455"/>
      <c r="FP108" s="455"/>
      <c r="FQ108" s="455"/>
      <c r="FR108" s="455"/>
      <c r="FS108" s="455"/>
      <c r="FT108" s="455"/>
      <c r="FU108" s="455"/>
      <c r="FV108" s="455"/>
      <c r="FW108" s="455"/>
      <c r="FX108" s="455"/>
      <c r="FY108" s="455"/>
      <c r="FZ108" s="455"/>
      <c r="GA108" s="455"/>
      <c r="GB108" s="455"/>
      <c r="GC108" s="455"/>
      <c r="GD108" s="455"/>
      <c r="GE108" s="455"/>
      <c r="GF108" s="455"/>
      <c r="GG108" s="455"/>
      <c r="GH108" s="455"/>
      <c r="GI108" s="455"/>
      <c r="GJ108" s="455"/>
      <c r="GK108" s="455"/>
      <c r="GL108" s="455"/>
      <c r="GM108" s="455"/>
      <c r="GN108" s="455"/>
      <c r="GO108" s="455"/>
      <c r="GP108" s="455"/>
      <c r="GQ108" s="455"/>
      <c r="GR108" s="455"/>
      <c r="GS108" s="455"/>
      <c r="GT108" s="455"/>
      <c r="GU108" s="455"/>
      <c r="GV108" s="455"/>
      <c r="GW108" s="455"/>
      <c r="GX108" s="455"/>
      <c r="GY108" s="455"/>
      <c r="GZ108" s="455"/>
      <c r="HA108" s="455"/>
      <c r="HB108" s="455"/>
      <c r="HC108" s="455"/>
      <c r="HD108" s="455"/>
      <c r="HE108" s="455"/>
      <c r="HF108" s="455"/>
      <c r="HG108" s="455"/>
      <c r="HH108" s="455"/>
      <c r="HI108" s="455"/>
      <c r="HJ108" s="455"/>
      <c r="HK108" s="455"/>
      <c r="HL108" s="455"/>
      <c r="HM108" s="455"/>
      <c r="HN108" s="455"/>
      <c r="HO108" s="455"/>
      <c r="HP108" s="455"/>
      <c r="HQ108" s="455"/>
      <c r="HR108" s="455"/>
      <c r="HS108" s="455"/>
      <c r="HT108" s="455"/>
      <c r="HU108" s="455"/>
      <c r="HV108" s="455"/>
      <c r="HW108" s="455"/>
      <c r="HX108" s="455"/>
      <c r="HY108" s="455"/>
      <c r="HZ108" s="455"/>
      <c r="IA108" s="455"/>
      <c r="IB108" s="455"/>
      <c r="IC108" s="455"/>
      <c r="ID108" s="455"/>
      <c r="IE108" s="455"/>
      <c r="IF108" s="455"/>
      <c r="IG108" s="455"/>
      <c r="IH108" s="455"/>
      <c r="II108" s="455"/>
      <c r="IJ108" s="455"/>
      <c r="IK108" s="455"/>
      <c r="IL108" s="455"/>
      <c r="IM108" s="455"/>
      <c r="IN108" s="455"/>
      <c r="IO108" s="455"/>
      <c r="IP108" s="455"/>
      <c r="IQ108" s="455"/>
      <c r="IR108" s="455"/>
      <c r="IS108" s="455"/>
      <c r="IT108" s="455"/>
      <c r="IU108" s="455"/>
    </row>
    <row r="109" spans="1:255" s="456" customFormat="1" x14ac:dyDescent="0.25">
      <c r="A109" s="462"/>
      <c r="B109" s="461"/>
      <c r="C109" s="460"/>
      <c r="D109" s="460"/>
      <c r="E109" s="459"/>
      <c r="F109" s="455"/>
      <c r="G109" s="466"/>
      <c r="K109" s="455"/>
      <c r="L109" s="455"/>
      <c r="M109" s="455"/>
      <c r="N109" s="455"/>
      <c r="O109" s="455"/>
      <c r="P109" s="455"/>
      <c r="Q109" s="455"/>
      <c r="R109" s="455"/>
      <c r="S109" s="455"/>
      <c r="T109" s="455"/>
      <c r="U109" s="455"/>
      <c r="V109" s="455"/>
      <c r="W109" s="455"/>
      <c r="X109" s="455"/>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5"/>
      <c r="AY109" s="455"/>
      <c r="AZ109" s="455"/>
      <c r="BA109" s="455"/>
      <c r="BB109" s="455"/>
      <c r="BC109" s="455"/>
      <c r="BD109" s="455"/>
      <c r="BE109" s="455"/>
      <c r="BF109" s="455"/>
      <c r="BG109" s="455"/>
      <c r="BH109" s="455"/>
      <c r="BI109" s="455"/>
      <c r="BJ109" s="455"/>
      <c r="BK109" s="455"/>
      <c r="BL109" s="455"/>
      <c r="BM109" s="455"/>
      <c r="BN109" s="455"/>
      <c r="BO109" s="455"/>
      <c r="BP109" s="455"/>
      <c r="BQ109" s="455"/>
      <c r="BR109" s="455"/>
      <c r="BS109" s="455"/>
      <c r="BT109" s="455"/>
      <c r="BU109" s="455"/>
      <c r="BV109" s="455"/>
      <c r="BW109" s="455"/>
      <c r="BX109" s="455"/>
      <c r="BY109" s="455"/>
      <c r="BZ109" s="455"/>
      <c r="CA109" s="455"/>
      <c r="CB109" s="455"/>
      <c r="CC109" s="455"/>
      <c r="CD109" s="455"/>
      <c r="CE109" s="455"/>
      <c r="CF109" s="455"/>
      <c r="CG109" s="455"/>
      <c r="CH109" s="455"/>
      <c r="CI109" s="455"/>
      <c r="CJ109" s="455"/>
      <c r="CK109" s="455"/>
      <c r="CL109" s="455"/>
      <c r="CM109" s="455"/>
      <c r="CN109" s="455"/>
      <c r="CO109" s="455"/>
      <c r="CP109" s="455"/>
      <c r="CQ109" s="455"/>
      <c r="CR109" s="455"/>
      <c r="CS109" s="455"/>
      <c r="CT109" s="455"/>
      <c r="CU109" s="455"/>
      <c r="CV109" s="455"/>
      <c r="CW109" s="455"/>
      <c r="CX109" s="455"/>
      <c r="CY109" s="455"/>
      <c r="CZ109" s="455"/>
      <c r="DA109" s="455"/>
      <c r="DB109" s="455"/>
      <c r="DC109" s="455"/>
      <c r="DD109" s="455"/>
      <c r="DE109" s="455"/>
      <c r="DF109" s="455"/>
      <c r="DG109" s="455"/>
      <c r="DH109" s="455"/>
      <c r="DI109" s="455"/>
      <c r="DJ109" s="455"/>
      <c r="DK109" s="455"/>
      <c r="DL109" s="455"/>
      <c r="DM109" s="455"/>
      <c r="DN109" s="455"/>
      <c r="DO109" s="455"/>
      <c r="DP109" s="455"/>
      <c r="DQ109" s="455"/>
      <c r="DR109" s="455"/>
      <c r="DS109" s="455"/>
      <c r="DT109" s="455"/>
      <c r="DU109" s="455"/>
      <c r="DV109" s="455"/>
      <c r="DW109" s="455"/>
      <c r="DX109" s="455"/>
      <c r="DY109" s="455"/>
      <c r="DZ109" s="455"/>
      <c r="EA109" s="455"/>
      <c r="EB109" s="455"/>
      <c r="EC109" s="455"/>
      <c r="ED109" s="455"/>
      <c r="EE109" s="455"/>
      <c r="EF109" s="455"/>
      <c r="EG109" s="455"/>
      <c r="EH109" s="455"/>
      <c r="EI109" s="455"/>
      <c r="EJ109" s="455"/>
      <c r="EK109" s="455"/>
      <c r="EL109" s="455"/>
      <c r="EM109" s="455"/>
      <c r="EN109" s="455"/>
      <c r="EO109" s="455"/>
      <c r="EP109" s="455"/>
      <c r="EQ109" s="455"/>
      <c r="ER109" s="455"/>
      <c r="ES109" s="455"/>
      <c r="ET109" s="455"/>
      <c r="EU109" s="455"/>
      <c r="EV109" s="455"/>
      <c r="EW109" s="455"/>
      <c r="EX109" s="455"/>
      <c r="EY109" s="455"/>
      <c r="EZ109" s="455"/>
      <c r="FA109" s="455"/>
      <c r="FB109" s="455"/>
      <c r="FC109" s="455"/>
      <c r="FD109" s="455"/>
      <c r="FE109" s="455"/>
      <c r="FF109" s="455"/>
      <c r="FG109" s="455"/>
      <c r="FH109" s="455"/>
      <c r="FI109" s="455"/>
      <c r="FJ109" s="455"/>
      <c r="FK109" s="455"/>
      <c r="FL109" s="455"/>
      <c r="FM109" s="455"/>
      <c r="FN109" s="455"/>
      <c r="FO109" s="455"/>
      <c r="FP109" s="455"/>
      <c r="FQ109" s="455"/>
      <c r="FR109" s="455"/>
      <c r="FS109" s="455"/>
      <c r="FT109" s="455"/>
      <c r="FU109" s="455"/>
      <c r="FV109" s="455"/>
      <c r="FW109" s="455"/>
      <c r="FX109" s="455"/>
      <c r="FY109" s="455"/>
      <c r="FZ109" s="455"/>
      <c r="GA109" s="455"/>
      <c r="GB109" s="455"/>
      <c r="GC109" s="455"/>
      <c r="GD109" s="455"/>
      <c r="GE109" s="455"/>
      <c r="GF109" s="455"/>
      <c r="GG109" s="455"/>
      <c r="GH109" s="455"/>
      <c r="GI109" s="455"/>
      <c r="GJ109" s="455"/>
      <c r="GK109" s="455"/>
      <c r="GL109" s="455"/>
      <c r="GM109" s="455"/>
      <c r="GN109" s="455"/>
      <c r="GO109" s="455"/>
      <c r="GP109" s="455"/>
      <c r="GQ109" s="455"/>
      <c r="GR109" s="455"/>
      <c r="GS109" s="455"/>
      <c r="GT109" s="455"/>
      <c r="GU109" s="455"/>
      <c r="GV109" s="455"/>
      <c r="GW109" s="455"/>
      <c r="GX109" s="455"/>
      <c r="GY109" s="455"/>
      <c r="GZ109" s="455"/>
      <c r="HA109" s="455"/>
      <c r="HB109" s="455"/>
      <c r="HC109" s="455"/>
      <c r="HD109" s="455"/>
      <c r="HE109" s="455"/>
      <c r="HF109" s="455"/>
      <c r="HG109" s="455"/>
      <c r="HH109" s="455"/>
      <c r="HI109" s="455"/>
      <c r="HJ109" s="455"/>
      <c r="HK109" s="455"/>
      <c r="HL109" s="455"/>
      <c r="HM109" s="455"/>
      <c r="HN109" s="455"/>
      <c r="HO109" s="455"/>
      <c r="HP109" s="455"/>
      <c r="HQ109" s="455"/>
      <c r="HR109" s="455"/>
      <c r="HS109" s="455"/>
      <c r="HT109" s="455"/>
      <c r="HU109" s="455"/>
      <c r="HV109" s="455"/>
      <c r="HW109" s="455"/>
      <c r="HX109" s="455"/>
      <c r="HY109" s="455"/>
      <c r="HZ109" s="455"/>
      <c r="IA109" s="455"/>
      <c r="IB109" s="455"/>
      <c r="IC109" s="455"/>
      <c r="ID109" s="455"/>
      <c r="IE109" s="455"/>
      <c r="IF109" s="455"/>
      <c r="IG109" s="455"/>
      <c r="IH109" s="455"/>
      <c r="II109" s="455"/>
      <c r="IJ109" s="455"/>
      <c r="IK109" s="455"/>
      <c r="IL109" s="455"/>
      <c r="IM109" s="455"/>
      <c r="IN109" s="455"/>
      <c r="IO109" s="455"/>
      <c r="IP109" s="455"/>
      <c r="IQ109" s="455"/>
      <c r="IR109" s="455"/>
      <c r="IS109" s="455"/>
      <c r="IT109" s="455"/>
      <c r="IU109" s="455"/>
    </row>
    <row r="110" spans="1:255" s="456" customFormat="1" x14ac:dyDescent="0.25">
      <c r="A110" s="462"/>
      <c r="B110" s="461"/>
      <c r="C110" s="460"/>
      <c r="D110" s="460"/>
      <c r="E110" s="459"/>
      <c r="G110" s="466"/>
      <c r="K110" s="455"/>
      <c r="L110" s="455"/>
      <c r="M110" s="455"/>
      <c r="N110" s="455"/>
      <c r="O110" s="455"/>
      <c r="P110" s="455"/>
      <c r="Q110" s="455"/>
      <c r="R110" s="455"/>
      <c r="S110" s="455"/>
      <c r="T110" s="455"/>
      <c r="U110" s="455"/>
      <c r="V110" s="455"/>
      <c r="W110" s="455"/>
      <c r="X110" s="455"/>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5"/>
      <c r="AY110" s="455"/>
      <c r="AZ110" s="455"/>
      <c r="BA110" s="455"/>
      <c r="BB110" s="455"/>
      <c r="BC110" s="455"/>
      <c r="BD110" s="455"/>
      <c r="BE110" s="455"/>
      <c r="BF110" s="455"/>
      <c r="BG110" s="455"/>
      <c r="BH110" s="455"/>
      <c r="BI110" s="455"/>
      <c r="BJ110" s="455"/>
      <c r="BK110" s="455"/>
      <c r="BL110" s="455"/>
      <c r="BM110" s="455"/>
      <c r="BN110" s="455"/>
      <c r="BO110" s="455"/>
      <c r="BP110" s="455"/>
      <c r="BQ110" s="455"/>
      <c r="BR110" s="455"/>
      <c r="BS110" s="455"/>
      <c r="BT110" s="455"/>
      <c r="BU110" s="455"/>
      <c r="BV110" s="455"/>
      <c r="BW110" s="455"/>
      <c r="BX110" s="455"/>
      <c r="BY110" s="455"/>
      <c r="BZ110" s="455"/>
      <c r="CA110" s="455"/>
      <c r="CB110" s="455"/>
      <c r="CC110" s="455"/>
      <c r="CD110" s="455"/>
      <c r="CE110" s="455"/>
      <c r="CF110" s="455"/>
      <c r="CG110" s="455"/>
      <c r="CH110" s="455"/>
      <c r="CI110" s="455"/>
      <c r="CJ110" s="455"/>
      <c r="CK110" s="455"/>
      <c r="CL110" s="455"/>
      <c r="CM110" s="455"/>
      <c r="CN110" s="455"/>
      <c r="CO110" s="455"/>
      <c r="CP110" s="455"/>
      <c r="CQ110" s="455"/>
      <c r="CR110" s="455"/>
      <c r="CS110" s="455"/>
      <c r="CT110" s="455"/>
      <c r="CU110" s="455"/>
      <c r="CV110" s="455"/>
      <c r="CW110" s="455"/>
      <c r="CX110" s="455"/>
      <c r="CY110" s="455"/>
      <c r="CZ110" s="455"/>
      <c r="DA110" s="455"/>
      <c r="DB110" s="455"/>
      <c r="DC110" s="455"/>
      <c r="DD110" s="455"/>
      <c r="DE110" s="455"/>
      <c r="DF110" s="455"/>
      <c r="DG110" s="455"/>
      <c r="DH110" s="455"/>
      <c r="DI110" s="455"/>
      <c r="DJ110" s="455"/>
      <c r="DK110" s="455"/>
      <c r="DL110" s="455"/>
      <c r="DM110" s="455"/>
      <c r="DN110" s="455"/>
      <c r="DO110" s="455"/>
      <c r="DP110" s="455"/>
      <c r="DQ110" s="455"/>
      <c r="DR110" s="455"/>
      <c r="DS110" s="455"/>
      <c r="DT110" s="455"/>
      <c r="DU110" s="455"/>
      <c r="DV110" s="455"/>
      <c r="DW110" s="455"/>
      <c r="DX110" s="455"/>
      <c r="DY110" s="455"/>
      <c r="DZ110" s="455"/>
      <c r="EA110" s="455"/>
      <c r="EB110" s="455"/>
      <c r="EC110" s="455"/>
      <c r="ED110" s="455"/>
      <c r="EE110" s="455"/>
      <c r="EF110" s="455"/>
      <c r="EG110" s="455"/>
      <c r="EH110" s="455"/>
      <c r="EI110" s="455"/>
      <c r="EJ110" s="455"/>
      <c r="EK110" s="455"/>
      <c r="EL110" s="455"/>
      <c r="EM110" s="455"/>
      <c r="EN110" s="455"/>
      <c r="EO110" s="455"/>
      <c r="EP110" s="455"/>
      <c r="EQ110" s="455"/>
      <c r="ER110" s="455"/>
      <c r="ES110" s="455"/>
      <c r="ET110" s="455"/>
      <c r="EU110" s="455"/>
      <c r="EV110" s="455"/>
      <c r="EW110" s="455"/>
      <c r="EX110" s="455"/>
      <c r="EY110" s="455"/>
      <c r="EZ110" s="455"/>
      <c r="FA110" s="455"/>
      <c r="FB110" s="455"/>
      <c r="FC110" s="455"/>
      <c r="FD110" s="455"/>
      <c r="FE110" s="455"/>
      <c r="FF110" s="455"/>
      <c r="FG110" s="455"/>
      <c r="FH110" s="455"/>
      <c r="FI110" s="455"/>
      <c r="FJ110" s="455"/>
      <c r="FK110" s="455"/>
      <c r="FL110" s="455"/>
      <c r="FM110" s="455"/>
      <c r="FN110" s="455"/>
      <c r="FO110" s="455"/>
      <c r="FP110" s="455"/>
      <c r="FQ110" s="455"/>
      <c r="FR110" s="455"/>
      <c r="FS110" s="455"/>
      <c r="FT110" s="455"/>
      <c r="FU110" s="455"/>
      <c r="FV110" s="455"/>
      <c r="FW110" s="455"/>
      <c r="FX110" s="455"/>
      <c r="FY110" s="455"/>
      <c r="FZ110" s="455"/>
      <c r="GA110" s="455"/>
      <c r="GB110" s="455"/>
      <c r="GC110" s="455"/>
      <c r="GD110" s="455"/>
      <c r="GE110" s="455"/>
      <c r="GF110" s="455"/>
      <c r="GG110" s="455"/>
      <c r="GH110" s="455"/>
      <c r="GI110" s="455"/>
      <c r="GJ110" s="455"/>
      <c r="GK110" s="455"/>
      <c r="GL110" s="455"/>
      <c r="GM110" s="455"/>
      <c r="GN110" s="455"/>
      <c r="GO110" s="455"/>
      <c r="GP110" s="455"/>
      <c r="GQ110" s="455"/>
      <c r="GR110" s="455"/>
      <c r="GS110" s="455"/>
      <c r="GT110" s="455"/>
      <c r="GU110" s="455"/>
      <c r="GV110" s="455"/>
      <c r="GW110" s="455"/>
      <c r="GX110" s="455"/>
      <c r="GY110" s="455"/>
      <c r="GZ110" s="455"/>
      <c r="HA110" s="455"/>
      <c r="HB110" s="455"/>
      <c r="HC110" s="455"/>
      <c r="HD110" s="455"/>
      <c r="HE110" s="455"/>
      <c r="HF110" s="455"/>
      <c r="HG110" s="455"/>
      <c r="HH110" s="455"/>
      <c r="HI110" s="455"/>
      <c r="HJ110" s="455"/>
      <c r="HK110" s="455"/>
      <c r="HL110" s="455"/>
      <c r="HM110" s="455"/>
      <c r="HN110" s="455"/>
      <c r="HO110" s="455"/>
      <c r="HP110" s="455"/>
      <c r="HQ110" s="455"/>
      <c r="HR110" s="455"/>
      <c r="HS110" s="455"/>
      <c r="HT110" s="455"/>
      <c r="HU110" s="455"/>
      <c r="HV110" s="455"/>
      <c r="HW110" s="455"/>
      <c r="HX110" s="455"/>
      <c r="HY110" s="455"/>
      <c r="HZ110" s="455"/>
      <c r="IA110" s="455"/>
      <c r="IB110" s="455"/>
      <c r="IC110" s="455"/>
      <c r="ID110" s="455"/>
      <c r="IE110" s="455"/>
      <c r="IF110" s="455"/>
      <c r="IG110" s="455"/>
      <c r="IH110" s="455"/>
      <c r="II110" s="455"/>
      <c r="IJ110" s="455"/>
      <c r="IK110" s="455"/>
      <c r="IL110" s="455"/>
      <c r="IM110" s="455"/>
      <c r="IN110" s="455"/>
      <c r="IO110" s="455"/>
      <c r="IP110" s="455"/>
      <c r="IQ110" s="455"/>
      <c r="IR110" s="455"/>
      <c r="IS110" s="455"/>
      <c r="IT110" s="455"/>
      <c r="IU110" s="455"/>
    </row>
    <row r="111" spans="1:255" s="456" customFormat="1" x14ac:dyDescent="0.25">
      <c r="A111" s="462"/>
      <c r="B111" s="461"/>
      <c r="C111" s="460"/>
      <c r="D111" s="460"/>
      <c r="E111" s="459"/>
      <c r="G111" s="466"/>
      <c r="K111" s="455"/>
      <c r="L111" s="455"/>
      <c r="M111" s="455"/>
      <c r="N111" s="455"/>
      <c r="O111" s="455"/>
      <c r="P111" s="455"/>
      <c r="Q111" s="455"/>
      <c r="R111" s="455"/>
      <c r="S111" s="455"/>
      <c r="T111" s="455"/>
      <c r="U111" s="455"/>
      <c r="V111" s="455"/>
      <c r="W111" s="455"/>
      <c r="X111" s="455"/>
      <c r="Y111" s="455"/>
      <c r="Z111" s="455"/>
      <c r="AA111" s="455"/>
      <c r="AB111" s="455"/>
      <c r="AC111" s="455"/>
      <c r="AD111" s="455"/>
      <c r="AE111" s="455"/>
      <c r="AF111" s="455"/>
      <c r="AG111" s="455"/>
      <c r="AH111" s="455"/>
      <c r="AI111" s="455"/>
      <c r="AJ111" s="455"/>
      <c r="AK111" s="455"/>
      <c r="AL111" s="455"/>
      <c r="AM111" s="455"/>
      <c r="AN111" s="455"/>
      <c r="AO111" s="455"/>
      <c r="AP111" s="455"/>
      <c r="AQ111" s="455"/>
      <c r="AR111" s="455"/>
      <c r="AS111" s="455"/>
      <c r="AT111" s="455"/>
      <c r="AU111" s="455"/>
      <c r="AV111" s="455"/>
      <c r="AW111" s="455"/>
      <c r="AX111" s="455"/>
      <c r="AY111" s="455"/>
      <c r="AZ111" s="455"/>
      <c r="BA111" s="455"/>
      <c r="BB111" s="455"/>
      <c r="BC111" s="455"/>
      <c r="BD111" s="455"/>
      <c r="BE111" s="455"/>
      <c r="BF111" s="455"/>
      <c r="BG111" s="455"/>
      <c r="BH111" s="455"/>
      <c r="BI111" s="455"/>
      <c r="BJ111" s="455"/>
      <c r="BK111" s="455"/>
      <c r="BL111" s="455"/>
      <c r="BM111" s="455"/>
      <c r="BN111" s="455"/>
      <c r="BO111" s="455"/>
      <c r="BP111" s="455"/>
      <c r="BQ111" s="455"/>
      <c r="BR111" s="455"/>
      <c r="BS111" s="455"/>
      <c r="BT111" s="455"/>
      <c r="BU111" s="455"/>
      <c r="BV111" s="455"/>
      <c r="BW111" s="455"/>
      <c r="BX111" s="455"/>
      <c r="BY111" s="455"/>
      <c r="BZ111" s="455"/>
      <c r="CA111" s="455"/>
      <c r="CB111" s="455"/>
      <c r="CC111" s="455"/>
      <c r="CD111" s="455"/>
      <c r="CE111" s="455"/>
      <c r="CF111" s="455"/>
      <c r="CG111" s="455"/>
      <c r="CH111" s="455"/>
      <c r="CI111" s="455"/>
      <c r="CJ111" s="455"/>
      <c r="CK111" s="455"/>
      <c r="CL111" s="455"/>
      <c r="CM111" s="455"/>
      <c r="CN111" s="455"/>
      <c r="CO111" s="455"/>
      <c r="CP111" s="455"/>
      <c r="CQ111" s="455"/>
      <c r="CR111" s="455"/>
      <c r="CS111" s="455"/>
      <c r="CT111" s="455"/>
      <c r="CU111" s="455"/>
      <c r="CV111" s="455"/>
      <c r="CW111" s="455"/>
      <c r="CX111" s="455"/>
      <c r="CY111" s="455"/>
      <c r="CZ111" s="455"/>
      <c r="DA111" s="455"/>
      <c r="DB111" s="455"/>
      <c r="DC111" s="455"/>
      <c r="DD111" s="455"/>
      <c r="DE111" s="455"/>
      <c r="DF111" s="455"/>
      <c r="DG111" s="455"/>
      <c r="DH111" s="455"/>
      <c r="DI111" s="455"/>
      <c r="DJ111" s="455"/>
      <c r="DK111" s="455"/>
      <c r="DL111" s="455"/>
      <c r="DM111" s="455"/>
      <c r="DN111" s="455"/>
      <c r="DO111" s="455"/>
      <c r="DP111" s="455"/>
      <c r="DQ111" s="455"/>
      <c r="DR111" s="455"/>
      <c r="DS111" s="455"/>
      <c r="DT111" s="455"/>
      <c r="DU111" s="455"/>
      <c r="DV111" s="455"/>
      <c r="DW111" s="455"/>
      <c r="DX111" s="455"/>
      <c r="DY111" s="455"/>
      <c r="DZ111" s="455"/>
      <c r="EA111" s="455"/>
      <c r="EB111" s="455"/>
      <c r="EC111" s="455"/>
      <c r="ED111" s="455"/>
      <c r="EE111" s="455"/>
      <c r="EF111" s="455"/>
      <c r="EG111" s="455"/>
      <c r="EH111" s="455"/>
      <c r="EI111" s="455"/>
      <c r="EJ111" s="455"/>
      <c r="EK111" s="455"/>
      <c r="EL111" s="455"/>
      <c r="EM111" s="455"/>
      <c r="EN111" s="455"/>
      <c r="EO111" s="455"/>
      <c r="EP111" s="455"/>
      <c r="EQ111" s="455"/>
      <c r="ER111" s="455"/>
      <c r="ES111" s="455"/>
      <c r="ET111" s="455"/>
      <c r="EU111" s="455"/>
      <c r="EV111" s="455"/>
      <c r="EW111" s="455"/>
      <c r="EX111" s="455"/>
      <c r="EY111" s="455"/>
      <c r="EZ111" s="455"/>
      <c r="FA111" s="455"/>
      <c r="FB111" s="455"/>
      <c r="FC111" s="455"/>
      <c r="FD111" s="455"/>
      <c r="FE111" s="455"/>
      <c r="FF111" s="455"/>
      <c r="FG111" s="455"/>
      <c r="FH111" s="455"/>
      <c r="FI111" s="455"/>
      <c r="FJ111" s="455"/>
      <c r="FK111" s="455"/>
      <c r="FL111" s="455"/>
      <c r="FM111" s="455"/>
      <c r="FN111" s="455"/>
      <c r="FO111" s="455"/>
      <c r="FP111" s="455"/>
      <c r="FQ111" s="455"/>
      <c r="FR111" s="455"/>
      <c r="FS111" s="455"/>
      <c r="FT111" s="455"/>
      <c r="FU111" s="455"/>
      <c r="FV111" s="455"/>
      <c r="FW111" s="455"/>
      <c r="FX111" s="455"/>
      <c r="FY111" s="455"/>
      <c r="FZ111" s="455"/>
      <c r="GA111" s="455"/>
      <c r="GB111" s="455"/>
      <c r="GC111" s="455"/>
      <c r="GD111" s="455"/>
      <c r="GE111" s="455"/>
      <c r="GF111" s="455"/>
      <c r="GG111" s="455"/>
      <c r="GH111" s="455"/>
      <c r="GI111" s="455"/>
      <c r="GJ111" s="455"/>
      <c r="GK111" s="455"/>
      <c r="GL111" s="455"/>
      <c r="GM111" s="455"/>
      <c r="GN111" s="455"/>
      <c r="GO111" s="455"/>
      <c r="GP111" s="455"/>
      <c r="GQ111" s="455"/>
      <c r="GR111" s="455"/>
      <c r="GS111" s="455"/>
      <c r="GT111" s="455"/>
      <c r="GU111" s="455"/>
      <c r="GV111" s="455"/>
      <c r="GW111" s="455"/>
      <c r="GX111" s="455"/>
      <c r="GY111" s="455"/>
      <c r="GZ111" s="455"/>
      <c r="HA111" s="455"/>
      <c r="HB111" s="455"/>
      <c r="HC111" s="455"/>
      <c r="HD111" s="455"/>
      <c r="HE111" s="455"/>
      <c r="HF111" s="455"/>
      <c r="HG111" s="455"/>
      <c r="HH111" s="455"/>
      <c r="HI111" s="455"/>
      <c r="HJ111" s="455"/>
      <c r="HK111" s="455"/>
      <c r="HL111" s="455"/>
      <c r="HM111" s="455"/>
      <c r="HN111" s="455"/>
      <c r="HO111" s="455"/>
      <c r="HP111" s="455"/>
      <c r="HQ111" s="455"/>
      <c r="HR111" s="455"/>
      <c r="HS111" s="455"/>
      <c r="HT111" s="455"/>
      <c r="HU111" s="455"/>
      <c r="HV111" s="455"/>
      <c r="HW111" s="455"/>
      <c r="HX111" s="455"/>
      <c r="HY111" s="455"/>
      <c r="HZ111" s="455"/>
      <c r="IA111" s="455"/>
      <c r="IB111" s="455"/>
      <c r="IC111" s="455"/>
      <c r="ID111" s="455"/>
      <c r="IE111" s="455"/>
      <c r="IF111" s="455"/>
      <c r="IG111" s="455"/>
      <c r="IH111" s="455"/>
      <c r="II111" s="455"/>
      <c r="IJ111" s="455"/>
      <c r="IK111" s="455"/>
      <c r="IL111" s="455"/>
      <c r="IM111" s="455"/>
      <c r="IN111" s="455"/>
      <c r="IO111" s="455"/>
      <c r="IP111" s="455"/>
      <c r="IQ111" s="455"/>
      <c r="IR111" s="455"/>
      <c r="IS111" s="455"/>
      <c r="IT111" s="455"/>
      <c r="IU111" s="455"/>
    </row>
    <row r="112" spans="1:255" s="456" customFormat="1" x14ac:dyDescent="0.25">
      <c r="A112" s="462"/>
      <c r="B112" s="461"/>
      <c r="C112" s="460"/>
      <c r="D112" s="460"/>
      <c r="E112" s="459"/>
      <c r="G112" s="466"/>
      <c r="K112" s="455"/>
      <c r="L112" s="455"/>
      <c r="M112" s="455"/>
      <c r="N112" s="455"/>
      <c r="O112" s="455"/>
      <c r="P112" s="455"/>
      <c r="Q112" s="455"/>
      <c r="R112" s="455"/>
      <c r="S112" s="455"/>
      <c r="T112" s="455"/>
      <c r="U112" s="455"/>
      <c r="V112" s="455"/>
      <c r="W112" s="455"/>
      <c r="X112" s="455"/>
      <c r="Y112" s="455"/>
      <c r="Z112" s="455"/>
      <c r="AA112" s="455"/>
      <c r="AB112" s="455"/>
      <c r="AC112" s="455"/>
      <c r="AD112" s="455"/>
      <c r="AE112" s="455"/>
      <c r="AF112" s="455"/>
      <c r="AG112" s="455"/>
      <c r="AH112" s="455"/>
      <c r="AI112" s="455"/>
      <c r="AJ112" s="455"/>
      <c r="AK112" s="455"/>
      <c r="AL112" s="455"/>
      <c r="AM112" s="455"/>
      <c r="AN112" s="455"/>
      <c r="AO112" s="455"/>
      <c r="AP112" s="455"/>
      <c r="AQ112" s="455"/>
      <c r="AR112" s="455"/>
      <c r="AS112" s="455"/>
      <c r="AT112" s="455"/>
      <c r="AU112" s="455"/>
      <c r="AV112" s="455"/>
      <c r="AW112" s="455"/>
      <c r="AX112" s="455"/>
      <c r="AY112" s="455"/>
      <c r="AZ112" s="455"/>
      <c r="BA112" s="455"/>
      <c r="BB112" s="455"/>
      <c r="BC112" s="455"/>
      <c r="BD112" s="455"/>
      <c r="BE112" s="455"/>
      <c r="BF112" s="455"/>
      <c r="BG112" s="455"/>
      <c r="BH112" s="455"/>
      <c r="BI112" s="455"/>
      <c r="BJ112" s="455"/>
      <c r="BK112" s="455"/>
      <c r="BL112" s="455"/>
      <c r="BM112" s="455"/>
      <c r="BN112" s="455"/>
      <c r="BO112" s="455"/>
      <c r="BP112" s="455"/>
      <c r="BQ112" s="455"/>
      <c r="BR112" s="455"/>
      <c r="BS112" s="455"/>
      <c r="BT112" s="455"/>
      <c r="BU112" s="455"/>
      <c r="BV112" s="455"/>
      <c r="BW112" s="455"/>
      <c r="BX112" s="455"/>
      <c r="BY112" s="455"/>
      <c r="BZ112" s="455"/>
      <c r="CA112" s="455"/>
      <c r="CB112" s="455"/>
      <c r="CC112" s="455"/>
      <c r="CD112" s="455"/>
      <c r="CE112" s="455"/>
      <c r="CF112" s="455"/>
      <c r="CG112" s="455"/>
      <c r="CH112" s="455"/>
      <c r="CI112" s="455"/>
      <c r="CJ112" s="455"/>
      <c r="CK112" s="455"/>
      <c r="CL112" s="455"/>
      <c r="CM112" s="455"/>
      <c r="CN112" s="455"/>
      <c r="CO112" s="455"/>
      <c r="CP112" s="455"/>
      <c r="CQ112" s="455"/>
      <c r="CR112" s="455"/>
      <c r="CS112" s="455"/>
      <c r="CT112" s="455"/>
      <c r="CU112" s="455"/>
      <c r="CV112" s="455"/>
      <c r="CW112" s="455"/>
      <c r="CX112" s="455"/>
      <c r="CY112" s="455"/>
      <c r="CZ112" s="455"/>
      <c r="DA112" s="455"/>
      <c r="DB112" s="455"/>
      <c r="DC112" s="455"/>
      <c r="DD112" s="455"/>
      <c r="DE112" s="455"/>
      <c r="DF112" s="455"/>
      <c r="DG112" s="455"/>
      <c r="DH112" s="455"/>
      <c r="DI112" s="455"/>
      <c r="DJ112" s="455"/>
      <c r="DK112" s="455"/>
      <c r="DL112" s="455"/>
      <c r="DM112" s="455"/>
      <c r="DN112" s="455"/>
      <c r="DO112" s="455"/>
      <c r="DP112" s="455"/>
      <c r="DQ112" s="455"/>
      <c r="DR112" s="455"/>
      <c r="DS112" s="455"/>
      <c r="DT112" s="455"/>
      <c r="DU112" s="455"/>
      <c r="DV112" s="455"/>
      <c r="DW112" s="455"/>
      <c r="DX112" s="455"/>
      <c r="DY112" s="455"/>
      <c r="DZ112" s="455"/>
      <c r="EA112" s="455"/>
      <c r="EB112" s="455"/>
      <c r="EC112" s="455"/>
      <c r="ED112" s="455"/>
      <c r="EE112" s="455"/>
      <c r="EF112" s="455"/>
      <c r="EG112" s="455"/>
      <c r="EH112" s="455"/>
      <c r="EI112" s="455"/>
      <c r="EJ112" s="455"/>
      <c r="EK112" s="455"/>
      <c r="EL112" s="455"/>
      <c r="EM112" s="455"/>
      <c r="EN112" s="455"/>
      <c r="EO112" s="455"/>
      <c r="EP112" s="455"/>
      <c r="EQ112" s="455"/>
      <c r="ER112" s="455"/>
      <c r="ES112" s="455"/>
      <c r="ET112" s="455"/>
      <c r="EU112" s="455"/>
      <c r="EV112" s="455"/>
      <c r="EW112" s="455"/>
      <c r="EX112" s="455"/>
      <c r="EY112" s="455"/>
      <c r="EZ112" s="455"/>
      <c r="FA112" s="455"/>
      <c r="FB112" s="455"/>
      <c r="FC112" s="455"/>
      <c r="FD112" s="455"/>
      <c r="FE112" s="455"/>
      <c r="FF112" s="455"/>
      <c r="FG112" s="455"/>
      <c r="FH112" s="455"/>
      <c r="FI112" s="455"/>
      <c r="FJ112" s="455"/>
      <c r="FK112" s="455"/>
      <c r="FL112" s="455"/>
      <c r="FM112" s="455"/>
      <c r="FN112" s="455"/>
      <c r="FO112" s="455"/>
      <c r="FP112" s="455"/>
      <c r="FQ112" s="455"/>
      <c r="FR112" s="455"/>
      <c r="FS112" s="455"/>
      <c r="FT112" s="455"/>
      <c r="FU112" s="455"/>
      <c r="FV112" s="455"/>
      <c r="FW112" s="455"/>
      <c r="FX112" s="455"/>
      <c r="FY112" s="455"/>
      <c r="FZ112" s="455"/>
      <c r="GA112" s="455"/>
      <c r="GB112" s="455"/>
      <c r="GC112" s="455"/>
      <c r="GD112" s="455"/>
      <c r="GE112" s="455"/>
      <c r="GF112" s="455"/>
      <c r="GG112" s="455"/>
      <c r="GH112" s="455"/>
      <c r="GI112" s="455"/>
      <c r="GJ112" s="455"/>
      <c r="GK112" s="455"/>
      <c r="GL112" s="455"/>
      <c r="GM112" s="455"/>
      <c r="GN112" s="455"/>
      <c r="GO112" s="455"/>
      <c r="GP112" s="455"/>
      <c r="GQ112" s="455"/>
      <c r="GR112" s="455"/>
      <c r="GS112" s="455"/>
      <c r="GT112" s="455"/>
      <c r="GU112" s="455"/>
      <c r="GV112" s="455"/>
      <c r="GW112" s="455"/>
      <c r="GX112" s="455"/>
      <c r="GY112" s="455"/>
      <c r="GZ112" s="455"/>
      <c r="HA112" s="455"/>
      <c r="HB112" s="455"/>
      <c r="HC112" s="455"/>
      <c r="HD112" s="455"/>
      <c r="HE112" s="455"/>
      <c r="HF112" s="455"/>
      <c r="HG112" s="455"/>
      <c r="HH112" s="455"/>
      <c r="HI112" s="455"/>
      <c r="HJ112" s="455"/>
      <c r="HK112" s="455"/>
      <c r="HL112" s="455"/>
      <c r="HM112" s="455"/>
      <c r="HN112" s="455"/>
      <c r="HO112" s="455"/>
      <c r="HP112" s="455"/>
      <c r="HQ112" s="455"/>
      <c r="HR112" s="455"/>
      <c r="HS112" s="455"/>
      <c r="HT112" s="455"/>
      <c r="HU112" s="455"/>
      <c r="HV112" s="455"/>
      <c r="HW112" s="455"/>
      <c r="HX112" s="455"/>
      <c r="HY112" s="455"/>
      <c r="HZ112" s="455"/>
      <c r="IA112" s="455"/>
      <c r="IB112" s="455"/>
      <c r="IC112" s="455"/>
      <c r="ID112" s="455"/>
      <c r="IE112" s="455"/>
      <c r="IF112" s="455"/>
      <c r="IG112" s="455"/>
      <c r="IH112" s="455"/>
      <c r="II112" s="455"/>
      <c r="IJ112" s="455"/>
      <c r="IK112" s="455"/>
      <c r="IL112" s="455"/>
      <c r="IM112" s="455"/>
      <c r="IN112" s="455"/>
      <c r="IO112" s="455"/>
      <c r="IP112" s="455"/>
      <c r="IQ112" s="455"/>
      <c r="IR112" s="455"/>
      <c r="IS112" s="455"/>
      <c r="IT112" s="455"/>
      <c r="IU112" s="455"/>
    </row>
    <row r="113" spans="1:255" s="456" customFormat="1" x14ac:dyDescent="0.25">
      <c r="A113" s="462"/>
      <c r="B113" s="461"/>
      <c r="C113" s="460"/>
      <c r="D113" s="460"/>
      <c r="E113" s="459"/>
      <c r="G113" s="466"/>
      <c r="K113" s="455"/>
      <c r="L113" s="455"/>
      <c r="M113" s="455"/>
      <c r="N113" s="455"/>
      <c r="O113" s="455"/>
      <c r="P113" s="455"/>
      <c r="Q113" s="455"/>
      <c r="R113" s="455"/>
      <c r="S113" s="455"/>
      <c r="T113" s="455"/>
      <c r="U113" s="455"/>
      <c r="V113" s="455"/>
      <c r="W113" s="455"/>
      <c r="X113" s="455"/>
      <c r="Y113" s="455"/>
      <c r="Z113" s="455"/>
      <c r="AA113" s="455"/>
      <c r="AB113" s="455"/>
      <c r="AC113" s="455"/>
      <c r="AD113" s="455"/>
      <c r="AE113" s="455"/>
      <c r="AF113" s="455"/>
      <c r="AG113" s="455"/>
      <c r="AH113" s="455"/>
      <c r="AI113" s="455"/>
      <c r="AJ113" s="455"/>
      <c r="AK113" s="455"/>
      <c r="AL113" s="455"/>
      <c r="AM113" s="455"/>
      <c r="AN113" s="455"/>
      <c r="AO113" s="455"/>
      <c r="AP113" s="455"/>
      <c r="AQ113" s="455"/>
      <c r="AR113" s="455"/>
      <c r="AS113" s="455"/>
      <c r="AT113" s="455"/>
      <c r="AU113" s="455"/>
      <c r="AV113" s="455"/>
      <c r="AW113" s="455"/>
      <c r="AX113" s="455"/>
      <c r="AY113" s="455"/>
      <c r="AZ113" s="455"/>
      <c r="BA113" s="455"/>
      <c r="BB113" s="455"/>
      <c r="BC113" s="455"/>
      <c r="BD113" s="455"/>
      <c r="BE113" s="455"/>
      <c r="BF113" s="455"/>
      <c r="BG113" s="455"/>
      <c r="BH113" s="455"/>
      <c r="BI113" s="455"/>
      <c r="BJ113" s="455"/>
      <c r="BK113" s="455"/>
      <c r="BL113" s="455"/>
      <c r="BM113" s="455"/>
      <c r="BN113" s="455"/>
      <c r="BO113" s="455"/>
      <c r="BP113" s="455"/>
      <c r="BQ113" s="455"/>
      <c r="BR113" s="455"/>
      <c r="BS113" s="455"/>
      <c r="BT113" s="455"/>
      <c r="BU113" s="455"/>
      <c r="BV113" s="455"/>
      <c r="BW113" s="455"/>
      <c r="BX113" s="455"/>
      <c r="BY113" s="455"/>
      <c r="BZ113" s="455"/>
      <c r="CA113" s="455"/>
      <c r="CB113" s="455"/>
      <c r="CC113" s="455"/>
      <c r="CD113" s="455"/>
      <c r="CE113" s="455"/>
      <c r="CF113" s="455"/>
      <c r="CG113" s="455"/>
      <c r="CH113" s="455"/>
      <c r="CI113" s="455"/>
      <c r="CJ113" s="455"/>
      <c r="CK113" s="455"/>
      <c r="CL113" s="455"/>
      <c r="CM113" s="455"/>
      <c r="CN113" s="455"/>
      <c r="CO113" s="455"/>
      <c r="CP113" s="455"/>
      <c r="CQ113" s="455"/>
      <c r="CR113" s="455"/>
      <c r="CS113" s="455"/>
      <c r="CT113" s="455"/>
      <c r="CU113" s="455"/>
      <c r="CV113" s="455"/>
      <c r="CW113" s="455"/>
      <c r="CX113" s="455"/>
      <c r="CY113" s="455"/>
      <c r="CZ113" s="455"/>
      <c r="DA113" s="455"/>
      <c r="DB113" s="455"/>
      <c r="DC113" s="455"/>
      <c r="DD113" s="455"/>
      <c r="DE113" s="455"/>
      <c r="DF113" s="455"/>
      <c r="DG113" s="455"/>
      <c r="DH113" s="455"/>
      <c r="DI113" s="455"/>
      <c r="DJ113" s="455"/>
      <c r="DK113" s="455"/>
      <c r="DL113" s="455"/>
      <c r="DM113" s="455"/>
      <c r="DN113" s="455"/>
      <c r="DO113" s="455"/>
      <c r="DP113" s="455"/>
      <c r="DQ113" s="455"/>
      <c r="DR113" s="455"/>
      <c r="DS113" s="455"/>
      <c r="DT113" s="455"/>
      <c r="DU113" s="455"/>
      <c r="DV113" s="455"/>
      <c r="DW113" s="455"/>
      <c r="DX113" s="455"/>
      <c r="DY113" s="455"/>
      <c r="DZ113" s="455"/>
      <c r="EA113" s="455"/>
      <c r="EB113" s="455"/>
      <c r="EC113" s="455"/>
      <c r="ED113" s="455"/>
      <c r="EE113" s="455"/>
      <c r="EF113" s="455"/>
      <c r="EG113" s="455"/>
      <c r="EH113" s="455"/>
      <c r="EI113" s="455"/>
      <c r="EJ113" s="455"/>
      <c r="EK113" s="455"/>
      <c r="EL113" s="455"/>
      <c r="EM113" s="455"/>
      <c r="EN113" s="455"/>
      <c r="EO113" s="455"/>
      <c r="EP113" s="455"/>
      <c r="EQ113" s="455"/>
      <c r="ER113" s="455"/>
      <c r="ES113" s="455"/>
      <c r="ET113" s="455"/>
      <c r="EU113" s="455"/>
      <c r="EV113" s="455"/>
      <c r="EW113" s="455"/>
      <c r="EX113" s="455"/>
      <c r="EY113" s="455"/>
      <c r="EZ113" s="455"/>
      <c r="FA113" s="455"/>
      <c r="FB113" s="455"/>
      <c r="FC113" s="455"/>
      <c r="FD113" s="455"/>
      <c r="FE113" s="455"/>
      <c r="FF113" s="455"/>
      <c r="FG113" s="455"/>
      <c r="FH113" s="455"/>
      <c r="FI113" s="455"/>
      <c r="FJ113" s="455"/>
      <c r="FK113" s="455"/>
      <c r="FL113" s="455"/>
      <c r="FM113" s="455"/>
      <c r="FN113" s="455"/>
      <c r="FO113" s="455"/>
      <c r="FP113" s="455"/>
      <c r="FQ113" s="455"/>
      <c r="FR113" s="455"/>
      <c r="FS113" s="455"/>
      <c r="FT113" s="455"/>
      <c r="FU113" s="455"/>
      <c r="FV113" s="455"/>
      <c r="FW113" s="455"/>
      <c r="FX113" s="455"/>
      <c r="FY113" s="455"/>
      <c r="FZ113" s="455"/>
      <c r="GA113" s="455"/>
      <c r="GB113" s="455"/>
      <c r="GC113" s="455"/>
      <c r="GD113" s="455"/>
      <c r="GE113" s="455"/>
      <c r="GF113" s="455"/>
      <c r="GG113" s="455"/>
      <c r="GH113" s="455"/>
      <c r="GI113" s="455"/>
      <c r="GJ113" s="455"/>
      <c r="GK113" s="455"/>
      <c r="GL113" s="455"/>
      <c r="GM113" s="455"/>
      <c r="GN113" s="455"/>
      <c r="GO113" s="455"/>
      <c r="GP113" s="455"/>
      <c r="GQ113" s="455"/>
      <c r="GR113" s="455"/>
      <c r="GS113" s="455"/>
      <c r="GT113" s="455"/>
      <c r="GU113" s="455"/>
      <c r="GV113" s="455"/>
      <c r="GW113" s="455"/>
      <c r="GX113" s="455"/>
      <c r="GY113" s="455"/>
      <c r="GZ113" s="455"/>
      <c r="HA113" s="455"/>
      <c r="HB113" s="455"/>
      <c r="HC113" s="455"/>
      <c r="HD113" s="455"/>
      <c r="HE113" s="455"/>
      <c r="HF113" s="455"/>
      <c r="HG113" s="455"/>
      <c r="HH113" s="455"/>
      <c r="HI113" s="455"/>
      <c r="HJ113" s="455"/>
      <c r="HK113" s="455"/>
      <c r="HL113" s="455"/>
      <c r="HM113" s="455"/>
      <c r="HN113" s="455"/>
      <c r="HO113" s="455"/>
      <c r="HP113" s="455"/>
      <c r="HQ113" s="455"/>
      <c r="HR113" s="455"/>
      <c r="HS113" s="455"/>
      <c r="HT113" s="455"/>
      <c r="HU113" s="455"/>
      <c r="HV113" s="455"/>
      <c r="HW113" s="455"/>
      <c r="HX113" s="455"/>
      <c r="HY113" s="455"/>
      <c r="HZ113" s="455"/>
      <c r="IA113" s="455"/>
      <c r="IB113" s="455"/>
      <c r="IC113" s="455"/>
      <c r="ID113" s="455"/>
      <c r="IE113" s="455"/>
      <c r="IF113" s="455"/>
      <c r="IG113" s="455"/>
      <c r="IH113" s="455"/>
      <c r="II113" s="455"/>
      <c r="IJ113" s="455"/>
      <c r="IK113" s="455"/>
      <c r="IL113" s="455"/>
      <c r="IM113" s="455"/>
      <c r="IN113" s="455"/>
      <c r="IO113" s="455"/>
      <c r="IP113" s="455"/>
      <c r="IQ113" s="455"/>
      <c r="IR113" s="455"/>
      <c r="IS113" s="455"/>
      <c r="IT113" s="455"/>
      <c r="IU113" s="455"/>
    </row>
    <row r="114" spans="1:255" s="465" customFormat="1" x14ac:dyDescent="0.25">
      <c r="A114" s="462"/>
      <c r="B114" s="461"/>
      <c r="C114" s="460"/>
      <c r="D114" s="460"/>
      <c r="E114" s="459"/>
      <c r="F114" s="456"/>
    </row>
    <row r="115" spans="1:255" s="456" customFormat="1" x14ac:dyDescent="0.25">
      <c r="A115" s="462"/>
      <c r="B115" s="461"/>
      <c r="C115" s="460"/>
      <c r="D115" s="460"/>
      <c r="E115" s="459"/>
      <c r="G115" s="466"/>
      <c r="K115" s="455"/>
      <c r="L115" s="455"/>
      <c r="M115" s="455"/>
      <c r="N115" s="455"/>
      <c r="O115" s="455"/>
      <c r="P115" s="455"/>
      <c r="Q115" s="455"/>
      <c r="R115" s="455"/>
      <c r="S115" s="455"/>
      <c r="T115" s="455"/>
      <c r="U115" s="455"/>
      <c r="V115" s="455"/>
      <c r="W115" s="455"/>
      <c r="X115" s="455"/>
      <c r="Y115" s="455"/>
      <c r="Z115" s="455"/>
      <c r="AA115" s="455"/>
      <c r="AB115" s="455"/>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55"/>
      <c r="AY115" s="455"/>
      <c r="AZ115" s="455"/>
      <c r="BA115" s="455"/>
      <c r="BB115" s="455"/>
      <c r="BC115" s="455"/>
      <c r="BD115" s="455"/>
      <c r="BE115" s="455"/>
      <c r="BF115" s="455"/>
      <c r="BG115" s="455"/>
      <c r="BH115" s="455"/>
      <c r="BI115" s="455"/>
      <c r="BJ115" s="455"/>
      <c r="BK115" s="455"/>
      <c r="BL115" s="455"/>
      <c r="BM115" s="455"/>
      <c r="BN115" s="455"/>
      <c r="BO115" s="455"/>
      <c r="BP115" s="455"/>
      <c r="BQ115" s="455"/>
      <c r="BR115" s="455"/>
      <c r="BS115" s="455"/>
      <c r="BT115" s="455"/>
      <c r="BU115" s="455"/>
      <c r="BV115" s="455"/>
      <c r="BW115" s="455"/>
      <c r="BX115" s="455"/>
      <c r="BY115" s="455"/>
      <c r="BZ115" s="455"/>
      <c r="CA115" s="455"/>
      <c r="CB115" s="455"/>
      <c r="CC115" s="455"/>
      <c r="CD115" s="455"/>
      <c r="CE115" s="455"/>
      <c r="CF115" s="455"/>
      <c r="CG115" s="455"/>
      <c r="CH115" s="455"/>
      <c r="CI115" s="455"/>
      <c r="CJ115" s="455"/>
      <c r="CK115" s="455"/>
      <c r="CL115" s="455"/>
      <c r="CM115" s="455"/>
      <c r="CN115" s="455"/>
      <c r="CO115" s="455"/>
      <c r="CP115" s="455"/>
      <c r="CQ115" s="455"/>
      <c r="CR115" s="455"/>
      <c r="CS115" s="455"/>
      <c r="CT115" s="455"/>
      <c r="CU115" s="455"/>
      <c r="CV115" s="455"/>
      <c r="CW115" s="455"/>
      <c r="CX115" s="455"/>
      <c r="CY115" s="455"/>
      <c r="CZ115" s="455"/>
      <c r="DA115" s="455"/>
      <c r="DB115" s="455"/>
      <c r="DC115" s="455"/>
      <c r="DD115" s="455"/>
      <c r="DE115" s="455"/>
      <c r="DF115" s="455"/>
      <c r="DG115" s="455"/>
      <c r="DH115" s="455"/>
      <c r="DI115" s="455"/>
      <c r="DJ115" s="455"/>
      <c r="DK115" s="455"/>
      <c r="DL115" s="455"/>
      <c r="DM115" s="455"/>
      <c r="DN115" s="455"/>
      <c r="DO115" s="455"/>
      <c r="DP115" s="455"/>
      <c r="DQ115" s="455"/>
      <c r="DR115" s="455"/>
      <c r="DS115" s="455"/>
      <c r="DT115" s="455"/>
      <c r="DU115" s="455"/>
      <c r="DV115" s="455"/>
      <c r="DW115" s="455"/>
      <c r="DX115" s="455"/>
      <c r="DY115" s="455"/>
      <c r="DZ115" s="455"/>
      <c r="EA115" s="455"/>
      <c r="EB115" s="455"/>
      <c r="EC115" s="455"/>
      <c r="ED115" s="455"/>
      <c r="EE115" s="455"/>
      <c r="EF115" s="455"/>
      <c r="EG115" s="455"/>
      <c r="EH115" s="455"/>
      <c r="EI115" s="455"/>
      <c r="EJ115" s="455"/>
      <c r="EK115" s="455"/>
      <c r="EL115" s="455"/>
      <c r="EM115" s="455"/>
      <c r="EN115" s="455"/>
      <c r="EO115" s="455"/>
      <c r="EP115" s="455"/>
      <c r="EQ115" s="455"/>
      <c r="ER115" s="455"/>
      <c r="ES115" s="455"/>
      <c r="ET115" s="455"/>
      <c r="EU115" s="455"/>
      <c r="EV115" s="455"/>
      <c r="EW115" s="455"/>
      <c r="EX115" s="455"/>
      <c r="EY115" s="455"/>
      <c r="EZ115" s="455"/>
      <c r="FA115" s="455"/>
      <c r="FB115" s="455"/>
      <c r="FC115" s="455"/>
      <c r="FD115" s="455"/>
      <c r="FE115" s="455"/>
      <c r="FF115" s="455"/>
      <c r="FG115" s="455"/>
      <c r="FH115" s="455"/>
      <c r="FI115" s="455"/>
      <c r="FJ115" s="455"/>
      <c r="FK115" s="455"/>
      <c r="FL115" s="455"/>
      <c r="FM115" s="455"/>
      <c r="FN115" s="455"/>
      <c r="FO115" s="455"/>
      <c r="FP115" s="455"/>
      <c r="FQ115" s="455"/>
      <c r="FR115" s="455"/>
      <c r="FS115" s="455"/>
      <c r="FT115" s="455"/>
      <c r="FU115" s="455"/>
      <c r="FV115" s="455"/>
      <c r="FW115" s="455"/>
      <c r="FX115" s="455"/>
      <c r="FY115" s="455"/>
      <c r="FZ115" s="455"/>
      <c r="GA115" s="455"/>
      <c r="GB115" s="455"/>
      <c r="GC115" s="455"/>
      <c r="GD115" s="455"/>
      <c r="GE115" s="455"/>
      <c r="GF115" s="455"/>
      <c r="GG115" s="455"/>
      <c r="GH115" s="455"/>
      <c r="GI115" s="455"/>
      <c r="GJ115" s="455"/>
      <c r="GK115" s="455"/>
      <c r="GL115" s="455"/>
      <c r="GM115" s="455"/>
      <c r="GN115" s="455"/>
      <c r="GO115" s="455"/>
      <c r="GP115" s="455"/>
      <c r="GQ115" s="455"/>
      <c r="GR115" s="455"/>
      <c r="GS115" s="455"/>
      <c r="GT115" s="455"/>
      <c r="GU115" s="455"/>
      <c r="GV115" s="455"/>
      <c r="GW115" s="455"/>
      <c r="GX115" s="455"/>
      <c r="GY115" s="455"/>
      <c r="GZ115" s="455"/>
      <c r="HA115" s="455"/>
      <c r="HB115" s="455"/>
      <c r="HC115" s="455"/>
      <c r="HD115" s="455"/>
      <c r="HE115" s="455"/>
      <c r="HF115" s="455"/>
      <c r="HG115" s="455"/>
      <c r="HH115" s="455"/>
      <c r="HI115" s="455"/>
      <c r="HJ115" s="455"/>
      <c r="HK115" s="455"/>
      <c r="HL115" s="455"/>
      <c r="HM115" s="455"/>
      <c r="HN115" s="455"/>
      <c r="HO115" s="455"/>
      <c r="HP115" s="455"/>
      <c r="HQ115" s="455"/>
      <c r="HR115" s="455"/>
      <c r="HS115" s="455"/>
      <c r="HT115" s="455"/>
      <c r="HU115" s="455"/>
      <c r="HV115" s="455"/>
      <c r="HW115" s="455"/>
      <c r="HX115" s="455"/>
      <c r="HY115" s="455"/>
      <c r="HZ115" s="455"/>
      <c r="IA115" s="455"/>
      <c r="IB115" s="455"/>
      <c r="IC115" s="455"/>
      <c r="ID115" s="455"/>
      <c r="IE115" s="455"/>
      <c r="IF115" s="455"/>
      <c r="IG115" s="455"/>
      <c r="IH115" s="455"/>
      <c r="II115" s="455"/>
      <c r="IJ115" s="455"/>
      <c r="IK115" s="455"/>
      <c r="IL115" s="455"/>
      <c r="IM115" s="455"/>
      <c r="IN115" s="455"/>
      <c r="IO115" s="455"/>
      <c r="IP115" s="455"/>
      <c r="IQ115" s="455"/>
      <c r="IR115" s="455"/>
      <c r="IS115" s="455"/>
      <c r="IT115" s="455"/>
      <c r="IU115" s="455"/>
    </row>
    <row r="116" spans="1:255" s="465" customFormat="1" x14ac:dyDescent="0.25">
      <c r="A116" s="462"/>
      <c r="B116" s="461"/>
      <c r="C116" s="460"/>
      <c r="D116" s="460"/>
      <c r="E116" s="459"/>
    </row>
    <row r="117" spans="1:255" x14ac:dyDescent="0.25">
      <c r="F117" s="456"/>
    </row>
    <row r="118" spans="1:255" x14ac:dyDescent="0.25">
      <c r="F118" s="465"/>
    </row>
    <row r="200" spans="7:7" s="455" customFormat="1" x14ac:dyDescent="0.25">
      <c r="G200" s="464"/>
    </row>
    <row r="201" spans="7:7" s="455" customFormat="1" x14ac:dyDescent="0.25">
      <c r="G201" s="464"/>
    </row>
    <row r="202" spans="7:7" s="455" customFormat="1" x14ac:dyDescent="0.25">
      <c r="G202" s="464"/>
    </row>
    <row r="203" spans="7:7" s="455" customFormat="1" x14ac:dyDescent="0.25">
      <c r="G203" s="464"/>
    </row>
    <row r="204" spans="7:7" s="455" customFormat="1" x14ac:dyDescent="0.25">
      <c r="G204" s="464"/>
    </row>
    <row r="205" spans="7:7" s="455" customFormat="1" x14ac:dyDescent="0.25">
      <c r="G205" s="464"/>
    </row>
    <row r="206" spans="7:7" s="455" customFormat="1" x14ac:dyDescent="0.25">
      <c r="G206" s="464"/>
    </row>
    <row r="207" spans="7:7" s="455" customFormat="1" x14ac:dyDescent="0.25">
      <c r="G207" s="464"/>
    </row>
    <row r="208" spans="7:7" s="455" customFormat="1" x14ac:dyDescent="0.25">
      <c r="G208" s="464"/>
    </row>
    <row r="209" spans="7:7" s="455" customFormat="1" x14ac:dyDescent="0.25">
      <c r="G209" s="464"/>
    </row>
    <row r="210" spans="7:7" s="455" customFormat="1" x14ac:dyDescent="0.25">
      <c r="G210" s="464"/>
    </row>
    <row r="211" spans="7:7" s="455" customFormat="1" x14ac:dyDescent="0.25">
      <c r="G211" s="464"/>
    </row>
    <row r="212" spans="7:7" s="455" customFormat="1" x14ac:dyDescent="0.25">
      <c r="G212" s="464"/>
    </row>
    <row r="213" spans="7:7" s="455" customFormat="1" x14ac:dyDescent="0.25">
      <c r="G213" s="464"/>
    </row>
    <row r="214" spans="7:7" s="455" customFormat="1" x14ac:dyDescent="0.25">
      <c r="G214" s="464"/>
    </row>
    <row r="215" spans="7:7" s="455" customFormat="1" x14ac:dyDescent="0.25">
      <c r="G215" s="464"/>
    </row>
    <row r="216" spans="7:7" s="455" customFormat="1" x14ac:dyDescent="0.25">
      <c r="G216" s="464"/>
    </row>
    <row r="217" spans="7:7" s="455" customFormat="1" x14ac:dyDescent="0.25">
      <c r="G217" s="464"/>
    </row>
    <row r="218" spans="7:7" s="455" customFormat="1" x14ac:dyDescent="0.25">
      <c r="G218" s="464"/>
    </row>
    <row r="219" spans="7:7" s="455" customFormat="1" x14ac:dyDescent="0.25">
      <c r="G219" s="464"/>
    </row>
    <row r="220" spans="7:7" s="455" customFormat="1" x14ac:dyDescent="0.25">
      <c r="G220" s="464"/>
    </row>
    <row r="221" spans="7:7" s="455" customFormat="1" x14ac:dyDescent="0.25">
      <c r="G221" s="464"/>
    </row>
    <row r="222" spans="7:7" s="455" customFormat="1" x14ac:dyDescent="0.25">
      <c r="G222" s="464"/>
    </row>
    <row r="223" spans="7:7" s="455" customFormat="1" x14ac:dyDescent="0.25">
      <c r="G223" s="464"/>
    </row>
    <row r="224" spans="7:7" s="455" customFormat="1" x14ac:dyDescent="0.25">
      <c r="G224" s="464"/>
    </row>
    <row r="225" spans="7:7" s="455" customFormat="1" x14ac:dyDescent="0.25">
      <c r="G225" s="464"/>
    </row>
    <row r="226" spans="7:7" s="455" customFormat="1" x14ac:dyDescent="0.25">
      <c r="G226" s="464"/>
    </row>
    <row r="227" spans="7:7" s="455" customFormat="1" x14ac:dyDescent="0.25">
      <c r="G227" s="464"/>
    </row>
    <row r="228" spans="7:7" s="455" customFormat="1" x14ac:dyDescent="0.25">
      <c r="G228" s="464"/>
    </row>
    <row r="229" spans="7:7" s="455" customFormat="1" x14ac:dyDescent="0.25">
      <c r="G229" s="464"/>
    </row>
    <row r="230" spans="7:7" s="455" customFormat="1" x14ac:dyDescent="0.25">
      <c r="G230" s="464"/>
    </row>
    <row r="231" spans="7:7" s="455" customFormat="1" x14ac:dyDescent="0.25">
      <c r="G231" s="464"/>
    </row>
    <row r="232" spans="7:7" s="455" customFormat="1" x14ac:dyDescent="0.25">
      <c r="G232" s="464"/>
    </row>
    <row r="233" spans="7:7" s="455" customFormat="1" x14ac:dyDescent="0.25">
      <c r="G233" s="464"/>
    </row>
    <row r="234" spans="7:7" s="455" customFormat="1" x14ac:dyDescent="0.25">
      <c r="G234" s="464"/>
    </row>
    <row r="235" spans="7:7" s="455" customFormat="1" x14ac:dyDescent="0.25">
      <c r="G235" s="464"/>
    </row>
    <row r="236" spans="7:7" s="455" customFormat="1" x14ac:dyDescent="0.25">
      <c r="G236" s="464"/>
    </row>
    <row r="237" spans="7:7" s="455" customFormat="1" x14ac:dyDescent="0.25">
      <c r="G237" s="464"/>
    </row>
    <row r="238" spans="7:7" s="455" customFormat="1" x14ac:dyDescent="0.25">
      <c r="G238" s="464"/>
    </row>
    <row r="239" spans="7:7" s="455" customFormat="1" x14ac:dyDescent="0.25">
      <c r="G239" s="464"/>
    </row>
    <row r="240" spans="7:7" s="455" customFormat="1" x14ac:dyDescent="0.25">
      <c r="G240" s="464"/>
    </row>
    <row r="241" spans="7:7" s="455" customFormat="1" x14ac:dyDescent="0.25">
      <c r="G241" s="464"/>
    </row>
    <row r="242" spans="7:7" s="455" customFormat="1" x14ac:dyDescent="0.25">
      <c r="G242" s="464"/>
    </row>
    <row r="243" spans="7:7" s="455" customFormat="1" x14ac:dyDescent="0.25">
      <c r="G243" s="464"/>
    </row>
    <row r="244" spans="7:7" s="455" customFormat="1" x14ac:dyDescent="0.25">
      <c r="G244" s="464"/>
    </row>
    <row r="245" spans="7:7" s="455" customFormat="1" x14ac:dyDescent="0.25">
      <c r="G245" s="464"/>
    </row>
    <row r="246" spans="7:7" s="455" customFormat="1" x14ac:dyDescent="0.25">
      <c r="G246" s="464"/>
    </row>
    <row r="247" spans="7:7" s="455" customFormat="1" x14ac:dyDescent="0.25">
      <c r="G247" s="464"/>
    </row>
    <row r="248" spans="7:7" s="455" customFormat="1" x14ac:dyDescent="0.25">
      <c r="G248" s="464"/>
    </row>
    <row r="249" spans="7:7" s="455" customFormat="1" x14ac:dyDescent="0.25">
      <c r="G249" s="464"/>
    </row>
    <row r="250" spans="7:7" s="455" customFormat="1" x14ac:dyDescent="0.25">
      <c r="G250" s="464"/>
    </row>
    <row r="251" spans="7:7" s="455" customFormat="1" x14ac:dyDescent="0.25">
      <c r="G251" s="464"/>
    </row>
    <row r="252" spans="7:7" s="455" customFormat="1" x14ac:dyDescent="0.25">
      <c r="G252" s="464"/>
    </row>
    <row r="253" spans="7:7" s="455" customFormat="1" x14ac:dyDescent="0.25">
      <c r="G253" s="464"/>
    </row>
    <row r="254" spans="7:7" s="455" customFormat="1" x14ac:dyDescent="0.25">
      <c r="G254" s="464"/>
    </row>
    <row r="255" spans="7:7" s="455" customFormat="1" x14ac:dyDescent="0.25">
      <c r="G255" s="464"/>
    </row>
    <row r="256" spans="7:7" s="455" customFormat="1" x14ac:dyDescent="0.25">
      <c r="G256" s="464"/>
    </row>
    <row r="257" spans="7:7" s="455" customFormat="1" x14ac:dyDescent="0.25">
      <c r="G257" s="464"/>
    </row>
    <row r="258" spans="7:7" s="455" customFormat="1" x14ac:dyDescent="0.25">
      <c r="G258" s="463"/>
    </row>
    <row r="259" spans="7:7" s="455" customFormat="1" x14ac:dyDescent="0.25">
      <c r="G259" s="463"/>
    </row>
    <row r="260" spans="7:7" s="455" customFormat="1" x14ac:dyDescent="0.25">
      <c r="G260" s="463"/>
    </row>
    <row r="261" spans="7:7" s="455" customFormat="1" x14ac:dyDescent="0.25">
      <c r="G261" s="463"/>
    </row>
    <row r="262" spans="7:7" s="455" customFormat="1" x14ac:dyDescent="0.25">
      <c r="G262" s="463"/>
    </row>
    <row r="263" spans="7:7" s="455" customFormat="1" x14ac:dyDescent="0.25">
      <c r="G263" s="463"/>
    </row>
    <row r="264" spans="7:7" s="455" customFormat="1" x14ac:dyDescent="0.25">
      <c r="G264" s="463"/>
    </row>
    <row r="265" spans="7:7" s="455" customFormat="1" x14ac:dyDescent="0.25">
      <c r="G265" s="463"/>
    </row>
    <row r="266" spans="7:7" s="455" customFormat="1" x14ac:dyDescent="0.25">
      <c r="G266" s="463"/>
    </row>
    <row r="267" spans="7:7" s="455" customFormat="1" x14ac:dyDescent="0.25">
      <c r="G267" s="463"/>
    </row>
    <row r="268" spans="7:7" s="455" customFormat="1" x14ac:dyDescent="0.25">
      <c r="G268" s="463"/>
    </row>
    <row r="269" spans="7:7" s="455" customFormat="1" x14ac:dyDescent="0.25">
      <c r="G269" s="463"/>
    </row>
    <row r="270" spans="7:7" s="455" customFormat="1" x14ac:dyDescent="0.25">
      <c r="G270" s="463"/>
    </row>
    <row r="271" spans="7:7" s="455" customFormat="1" x14ac:dyDescent="0.25">
      <c r="G271" s="463"/>
    </row>
    <row r="272" spans="7:7" s="455" customFormat="1" x14ac:dyDescent="0.25">
      <c r="G272" s="463"/>
    </row>
    <row r="273" spans="7:7" s="455" customFormat="1" x14ac:dyDescent="0.25">
      <c r="G273" s="463"/>
    </row>
    <row r="274" spans="7:7" s="455" customFormat="1" x14ac:dyDescent="0.25">
      <c r="G274" s="463"/>
    </row>
    <row r="275" spans="7:7" s="455" customFormat="1" x14ac:dyDescent="0.25">
      <c r="G275" s="463"/>
    </row>
    <row r="276" spans="7:7" s="455" customFormat="1" x14ac:dyDescent="0.25">
      <c r="G276" s="463"/>
    </row>
    <row r="277" spans="7:7" s="455" customFormat="1" x14ac:dyDescent="0.25">
      <c r="G277" s="463"/>
    </row>
    <row r="278" spans="7:7" s="455" customFormat="1" x14ac:dyDescent="0.25">
      <c r="G278" s="463"/>
    </row>
    <row r="279" spans="7:7" s="455" customFormat="1" x14ac:dyDescent="0.25">
      <c r="G279" s="463"/>
    </row>
    <row r="280" spans="7:7" s="455" customFormat="1" x14ac:dyDescent="0.25">
      <c r="G280" s="463"/>
    </row>
    <row r="281" spans="7:7" s="455" customFormat="1" x14ac:dyDescent="0.25">
      <c r="G281" s="463"/>
    </row>
    <row r="282" spans="7:7" s="455" customFormat="1" x14ac:dyDescent="0.25">
      <c r="G282" s="463"/>
    </row>
    <row r="283" spans="7:7" s="455" customFormat="1" x14ac:dyDescent="0.25">
      <c r="G283" s="463"/>
    </row>
    <row r="284" spans="7:7" s="455" customFormat="1" x14ac:dyDescent="0.25">
      <c r="G284" s="463"/>
    </row>
    <row r="285" spans="7:7" s="455" customFormat="1" x14ac:dyDescent="0.25">
      <c r="G285" s="463"/>
    </row>
    <row r="286" spans="7:7" s="455" customFormat="1" x14ac:dyDescent="0.25">
      <c r="G286" s="463"/>
    </row>
    <row r="287" spans="7:7" s="455" customFormat="1" x14ac:dyDescent="0.25">
      <c r="G287" s="463"/>
    </row>
    <row r="288" spans="7:7" s="455" customFormat="1" x14ac:dyDescent="0.25">
      <c r="G288" s="463"/>
    </row>
    <row r="289" spans="7:7" s="455" customFormat="1" x14ac:dyDescent="0.25">
      <c r="G289" s="463"/>
    </row>
    <row r="290" spans="7:7" s="455" customFormat="1" x14ac:dyDescent="0.25">
      <c r="G290" s="463"/>
    </row>
    <row r="291" spans="7:7" s="455" customFormat="1" x14ac:dyDescent="0.25">
      <c r="G291" s="463"/>
    </row>
    <row r="292" spans="7:7" s="455" customFormat="1" x14ac:dyDescent="0.25">
      <c r="G292" s="463"/>
    </row>
    <row r="293" spans="7:7" s="455" customFormat="1" x14ac:dyDescent="0.25">
      <c r="G293" s="463"/>
    </row>
    <row r="294" spans="7:7" s="455" customFormat="1" x14ac:dyDescent="0.25">
      <c r="G294" s="463"/>
    </row>
    <row r="295" spans="7:7" s="455" customFormat="1" x14ac:dyDescent="0.25">
      <c r="G295" s="463"/>
    </row>
    <row r="296" spans="7:7" s="455" customFormat="1" x14ac:dyDescent="0.25">
      <c r="G296" s="463"/>
    </row>
    <row r="297" spans="7:7" s="455" customFormat="1" x14ac:dyDescent="0.25">
      <c r="G297" s="463"/>
    </row>
    <row r="298" spans="7:7" s="455" customFormat="1" x14ac:dyDescent="0.25">
      <c r="G298" s="463"/>
    </row>
    <row r="299" spans="7:7" s="455" customFormat="1" x14ac:dyDescent="0.25">
      <c r="G299" s="463"/>
    </row>
    <row r="300" spans="7:7" s="455" customFormat="1" x14ac:dyDescent="0.25">
      <c r="G300" s="463"/>
    </row>
    <row r="301" spans="7:7" s="455" customFormat="1" x14ac:dyDescent="0.25">
      <c r="G301" s="463"/>
    </row>
    <row r="302" spans="7:7" s="455" customFormat="1" x14ac:dyDescent="0.25">
      <c r="G302" s="463"/>
    </row>
    <row r="303" spans="7:7" s="455" customFormat="1" x14ac:dyDescent="0.25">
      <c r="G303" s="463"/>
    </row>
    <row r="304" spans="7:7" s="455" customFormat="1" x14ac:dyDescent="0.25">
      <c r="G304" s="463"/>
    </row>
    <row r="305" spans="7:7" s="455" customFormat="1" x14ac:dyDescent="0.25">
      <c r="G305" s="463"/>
    </row>
    <row r="306" spans="7:7" s="455" customFormat="1" x14ac:dyDescent="0.25">
      <c r="G306" s="463"/>
    </row>
    <row r="307" spans="7:7" s="455" customFormat="1" x14ac:dyDescent="0.25">
      <c r="G307" s="463"/>
    </row>
    <row r="308" spans="7:7" s="455" customFormat="1" x14ac:dyDescent="0.25">
      <c r="G308" s="463"/>
    </row>
    <row r="309" spans="7:7" s="455" customFormat="1" x14ac:dyDescent="0.25">
      <c r="G309" s="463"/>
    </row>
    <row r="310" spans="7:7" s="455" customFormat="1" x14ac:dyDescent="0.25">
      <c r="G310" s="463"/>
    </row>
    <row r="311" spans="7:7" s="455" customFormat="1" x14ac:dyDescent="0.25">
      <c r="G311" s="463"/>
    </row>
    <row r="312" spans="7:7" s="455" customFormat="1" x14ac:dyDescent="0.25">
      <c r="G312" s="463"/>
    </row>
    <row r="313" spans="7:7" s="455" customFormat="1" x14ac:dyDescent="0.25">
      <c r="G313" s="463"/>
    </row>
    <row r="314" spans="7:7" s="455" customFormat="1" x14ac:dyDescent="0.25">
      <c r="G314" s="463"/>
    </row>
    <row r="315" spans="7:7" s="455" customFormat="1" x14ac:dyDescent="0.25">
      <c r="G315" s="463"/>
    </row>
    <row r="316" spans="7:7" s="455" customFormat="1" x14ac:dyDescent="0.25">
      <c r="G316" s="463"/>
    </row>
    <row r="317" spans="7:7" s="455" customFormat="1" x14ac:dyDescent="0.25">
      <c r="G317" s="463"/>
    </row>
    <row r="318" spans="7:7" s="455" customFormat="1" x14ac:dyDescent="0.25">
      <c r="G318" s="463"/>
    </row>
    <row r="319" spans="7:7" s="455" customFormat="1" x14ac:dyDescent="0.25">
      <c r="G319" s="463"/>
    </row>
    <row r="320" spans="7:7" s="455" customFormat="1" x14ac:dyDescent="0.25">
      <c r="G320" s="463"/>
    </row>
    <row r="321" spans="7:7" s="455" customFormat="1" x14ac:dyDescent="0.25">
      <c r="G321" s="463"/>
    </row>
    <row r="322" spans="7:7" s="455" customFormat="1" x14ac:dyDescent="0.25">
      <c r="G322" s="463"/>
    </row>
    <row r="323" spans="7:7" s="455" customFormat="1" x14ac:dyDescent="0.25">
      <c r="G323" s="463"/>
    </row>
    <row r="324" spans="7:7" s="455" customFormat="1" x14ac:dyDescent="0.25">
      <c r="G324" s="463"/>
    </row>
    <row r="325" spans="7:7" s="455" customFormat="1" x14ac:dyDescent="0.25">
      <c r="G325" s="463"/>
    </row>
    <row r="326" spans="7:7" s="455" customFormat="1" x14ac:dyDescent="0.25">
      <c r="G326" s="463"/>
    </row>
    <row r="327" spans="7:7" s="455" customFormat="1" x14ac:dyDescent="0.25">
      <c r="G327" s="463"/>
    </row>
    <row r="328" spans="7:7" s="455" customFormat="1" x14ac:dyDescent="0.25">
      <c r="G328" s="463"/>
    </row>
    <row r="329" spans="7:7" s="455" customFormat="1" x14ac:dyDescent="0.25">
      <c r="G329" s="463"/>
    </row>
    <row r="330" spans="7:7" s="455" customFormat="1" x14ac:dyDescent="0.25">
      <c r="G330" s="463"/>
    </row>
    <row r="331" spans="7:7" s="455" customFormat="1" x14ac:dyDescent="0.25">
      <c r="G331" s="463"/>
    </row>
    <row r="332" spans="7:7" s="455" customFormat="1" x14ac:dyDescent="0.25">
      <c r="G332" s="463"/>
    </row>
    <row r="333" spans="7:7" s="455" customFormat="1" x14ac:dyDescent="0.25">
      <c r="G333" s="463"/>
    </row>
    <row r="334" spans="7:7" s="455" customFormat="1" x14ac:dyDescent="0.25">
      <c r="G334" s="463"/>
    </row>
    <row r="335" spans="7:7" s="455" customFormat="1" x14ac:dyDescent="0.25">
      <c r="G335" s="463"/>
    </row>
    <row r="336" spans="7:7" s="455" customFormat="1" x14ac:dyDescent="0.25">
      <c r="G336" s="463"/>
    </row>
    <row r="337" spans="7:7" s="455" customFormat="1" x14ac:dyDescent="0.25">
      <c r="G337" s="463"/>
    </row>
    <row r="338" spans="7:7" s="455" customFormat="1" x14ac:dyDescent="0.25">
      <c r="G338" s="463"/>
    </row>
    <row r="339" spans="7:7" s="455" customFormat="1" x14ac:dyDescent="0.25">
      <c r="G339" s="463"/>
    </row>
    <row r="340" spans="7:7" s="455" customFormat="1" x14ac:dyDescent="0.25">
      <c r="G340" s="463"/>
    </row>
    <row r="341" spans="7:7" s="455" customFormat="1" x14ac:dyDescent="0.25">
      <c r="G341" s="463"/>
    </row>
    <row r="342" spans="7:7" s="455" customFormat="1" x14ac:dyDescent="0.25">
      <c r="G342" s="463"/>
    </row>
    <row r="343" spans="7:7" s="455" customFormat="1" x14ac:dyDescent="0.25">
      <c r="G343" s="463"/>
    </row>
    <row r="344" spans="7:7" s="455" customFormat="1" x14ac:dyDescent="0.25">
      <c r="G344" s="463"/>
    </row>
    <row r="345" spans="7:7" s="455" customFormat="1" x14ac:dyDescent="0.25">
      <c r="G345" s="463"/>
    </row>
    <row r="346" spans="7:7" s="455" customFormat="1" x14ac:dyDescent="0.25">
      <c r="G346" s="463"/>
    </row>
    <row r="347" spans="7:7" s="455" customFormat="1" x14ac:dyDescent="0.25">
      <c r="G347" s="463"/>
    </row>
    <row r="348" spans="7:7" s="455" customFormat="1" x14ac:dyDescent="0.25">
      <c r="G348" s="463"/>
    </row>
    <row r="349" spans="7:7" s="455" customFormat="1" x14ac:dyDescent="0.25">
      <c r="G349" s="463"/>
    </row>
    <row r="350" spans="7:7" s="455" customFormat="1" x14ac:dyDescent="0.25">
      <c r="G350" s="463"/>
    </row>
    <row r="351" spans="7:7" s="455" customFormat="1" x14ac:dyDescent="0.25">
      <c r="G351" s="463"/>
    </row>
    <row r="352" spans="7:7" s="455" customFormat="1" x14ac:dyDescent="0.25">
      <c r="G352" s="463"/>
    </row>
    <row r="353" spans="7:7" s="455" customFormat="1" x14ac:dyDescent="0.25">
      <c r="G353" s="463"/>
    </row>
    <row r="354" spans="7:7" s="455" customFormat="1" x14ac:dyDescent="0.25">
      <c r="G354" s="463"/>
    </row>
    <row r="355" spans="7:7" s="455" customFormat="1" x14ac:dyDescent="0.25">
      <c r="G355" s="463"/>
    </row>
    <row r="356" spans="7:7" s="455" customFormat="1" x14ac:dyDescent="0.25">
      <c r="G356" s="463"/>
    </row>
    <row r="357" spans="7:7" s="455" customFormat="1" x14ac:dyDescent="0.25">
      <c r="G357" s="463"/>
    </row>
    <row r="358" spans="7:7" s="455" customFormat="1" x14ac:dyDescent="0.25">
      <c r="G358" s="463"/>
    </row>
    <row r="359" spans="7:7" s="455" customFormat="1" x14ac:dyDescent="0.25">
      <c r="G359" s="463"/>
    </row>
    <row r="360" spans="7:7" s="455" customFormat="1" x14ac:dyDescent="0.25">
      <c r="G360" s="463"/>
    </row>
    <row r="361" spans="7:7" s="455" customFormat="1" x14ac:dyDescent="0.25">
      <c r="G361" s="463"/>
    </row>
    <row r="362" spans="7:7" s="455" customFormat="1" x14ac:dyDescent="0.25">
      <c r="G362" s="463"/>
    </row>
    <row r="363" spans="7:7" s="455" customFormat="1" x14ac:dyDescent="0.25">
      <c r="G363" s="463"/>
    </row>
    <row r="364" spans="7:7" s="455" customFormat="1" x14ac:dyDescent="0.25">
      <c r="G364" s="463"/>
    </row>
    <row r="365" spans="7:7" s="455" customFormat="1" x14ac:dyDescent="0.25">
      <c r="G365" s="463"/>
    </row>
    <row r="366" spans="7:7" s="455" customFormat="1" x14ac:dyDescent="0.25">
      <c r="G366" s="463"/>
    </row>
    <row r="367" spans="7:7" s="455" customFormat="1" x14ac:dyDescent="0.25">
      <c r="G367" s="463"/>
    </row>
    <row r="368" spans="7:7" s="455" customFormat="1" x14ac:dyDescent="0.25">
      <c r="G368" s="463"/>
    </row>
    <row r="369" spans="7:7" s="455" customFormat="1" x14ac:dyDescent="0.25">
      <c r="G369" s="463"/>
    </row>
    <row r="370" spans="7:7" s="455" customFormat="1" x14ac:dyDescent="0.25">
      <c r="G370" s="463"/>
    </row>
    <row r="371" spans="7:7" s="455" customFormat="1" x14ac:dyDescent="0.25">
      <c r="G371" s="463"/>
    </row>
    <row r="372" spans="7:7" s="455" customFormat="1" x14ac:dyDescent="0.25">
      <c r="G372" s="463"/>
    </row>
    <row r="373" spans="7:7" s="455" customFormat="1" x14ac:dyDescent="0.25">
      <c r="G373" s="463"/>
    </row>
    <row r="374" spans="7:7" s="455" customFormat="1" x14ac:dyDescent="0.25">
      <c r="G374" s="463"/>
    </row>
    <row r="375" spans="7:7" s="455" customFormat="1" x14ac:dyDescent="0.25">
      <c r="G375" s="463"/>
    </row>
    <row r="376" spans="7:7" s="455" customFormat="1" x14ac:dyDescent="0.25">
      <c r="G376" s="463"/>
    </row>
    <row r="377" spans="7:7" s="455" customFormat="1" x14ac:dyDescent="0.25">
      <c r="G377" s="463"/>
    </row>
    <row r="378" spans="7:7" s="455" customFormat="1" x14ac:dyDescent="0.25">
      <c r="G378" s="463"/>
    </row>
    <row r="379" spans="7:7" s="455" customFormat="1" x14ac:dyDescent="0.25">
      <c r="G379" s="463"/>
    </row>
    <row r="380" spans="7:7" s="455" customFormat="1" x14ac:dyDescent="0.25">
      <c r="G380" s="463"/>
    </row>
    <row r="381" spans="7:7" s="455" customFormat="1" x14ac:dyDescent="0.25">
      <c r="G381" s="463"/>
    </row>
    <row r="382" spans="7:7" s="455" customFormat="1" x14ac:dyDescent="0.25">
      <c r="G382" s="463"/>
    </row>
    <row r="383" spans="7:7" s="455" customFormat="1" x14ac:dyDescent="0.25">
      <c r="G383" s="463"/>
    </row>
    <row r="384" spans="7:7" s="455" customFormat="1" x14ac:dyDescent="0.25">
      <c r="G384" s="463"/>
    </row>
    <row r="385" spans="7:7" s="455" customFormat="1" x14ac:dyDescent="0.25">
      <c r="G385" s="463"/>
    </row>
    <row r="386" spans="7:7" s="455" customFormat="1" x14ac:dyDescent="0.25">
      <c r="G386" s="463"/>
    </row>
    <row r="387" spans="7:7" s="455" customFormat="1" x14ac:dyDescent="0.25">
      <c r="G387" s="463"/>
    </row>
    <row r="388" spans="7:7" s="455" customFormat="1" x14ac:dyDescent="0.25">
      <c r="G388" s="463"/>
    </row>
    <row r="389" spans="7:7" s="455" customFormat="1" x14ac:dyDescent="0.25">
      <c r="G389" s="463"/>
    </row>
    <row r="390" spans="7:7" s="455" customFormat="1" x14ac:dyDescent="0.25">
      <c r="G390" s="463"/>
    </row>
    <row r="391" spans="7:7" s="455" customFormat="1" x14ac:dyDescent="0.25">
      <c r="G391" s="463"/>
    </row>
    <row r="392" spans="7:7" s="455" customFormat="1" x14ac:dyDescent="0.25">
      <c r="G392" s="463"/>
    </row>
    <row r="393" spans="7:7" s="455" customFormat="1" x14ac:dyDescent="0.25">
      <c r="G393" s="463"/>
    </row>
    <row r="394" spans="7:7" s="455" customFormat="1" x14ac:dyDescent="0.25">
      <c r="G394" s="463"/>
    </row>
    <row r="395" spans="7:7" s="455" customFormat="1" x14ac:dyDescent="0.25">
      <c r="G395" s="463"/>
    </row>
    <row r="396" spans="7:7" s="455" customFormat="1" x14ac:dyDescent="0.25">
      <c r="G396" s="463"/>
    </row>
    <row r="397" spans="7:7" s="455" customFormat="1" x14ac:dyDescent="0.25">
      <c r="G397" s="463"/>
    </row>
    <row r="398" spans="7:7" s="455" customFormat="1" x14ac:dyDescent="0.25">
      <c r="G398" s="463"/>
    </row>
    <row r="399" spans="7:7" s="455" customFormat="1" x14ac:dyDescent="0.25">
      <c r="G399" s="463"/>
    </row>
    <row r="400" spans="7:7" s="455" customFormat="1" x14ac:dyDescent="0.25">
      <c r="G400" s="463"/>
    </row>
    <row r="401" spans="7:7" s="455" customFormat="1" x14ac:dyDescent="0.25">
      <c r="G401" s="463"/>
    </row>
    <row r="402" spans="7:7" s="455" customFormat="1" x14ac:dyDescent="0.25">
      <c r="G402" s="463"/>
    </row>
    <row r="403" spans="7:7" s="455" customFormat="1" x14ac:dyDescent="0.25">
      <c r="G403" s="463"/>
    </row>
    <row r="404" spans="7:7" s="455" customFormat="1" x14ac:dyDescent="0.25">
      <c r="G404" s="463"/>
    </row>
    <row r="405" spans="7:7" s="455" customFormat="1" x14ac:dyDescent="0.25">
      <c r="G405" s="463"/>
    </row>
    <row r="406" spans="7:7" s="455" customFormat="1" x14ac:dyDescent="0.25">
      <c r="G406" s="463"/>
    </row>
    <row r="407" spans="7:7" s="455" customFormat="1" x14ac:dyDescent="0.25">
      <c r="G407" s="463"/>
    </row>
    <row r="408" spans="7:7" s="455" customFormat="1" x14ac:dyDescent="0.25">
      <c r="G408" s="463"/>
    </row>
    <row r="409" spans="7:7" s="455" customFormat="1" x14ac:dyDescent="0.25">
      <c r="G409" s="463"/>
    </row>
    <row r="410" spans="7:7" s="455" customFormat="1" x14ac:dyDescent="0.25">
      <c r="G410" s="463"/>
    </row>
    <row r="411" spans="7:7" s="455" customFormat="1" x14ac:dyDescent="0.25">
      <c r="G411" s="463"/>
    </row>
    <row r="412" spans="7:7" s="455" customFormat="1" x14ac:dyDescent="0.25">
      <c r="G412" s="463"/>
    </row>
    <row r="413" spans="7:7" s="455" customFormat="1" x14ac:dyDescent="0.25">
      <c r="G413" s="463"/>
    </row>
    <row r="414" spans="7:7" s="455" customFormat="1" x14ac:dyDescent="0.25">
      <c r="G414" s="463"/>
    </row>
    <row r="415" spans="7:7" s="455" customFormat="1" x14ac:dyDescent="0.25">
      <c r="G415" s="463"/>
    </row>
    <row r="416" spans="7:7" s="455" customFormat="1" x14ac:dyDescent="0.25">
      <c r="G416" s="463"/>
    </row>
    <row r="417" spans="7:7" s="455" customFormat="1" x14ac:dyDescent="0.25">
      <c r="G417" s="463"/>
    </row>
    <row r="418" spans="7:7" s="455" customFormat="1" x14ac:dyDescent="0.25">
      <c r="G418" s="463"/>
    </row>
    <row r="419" spans="7:7" s="455" customFormat="1" x14ac:dyDescent="0.25">
      <c r="G419" s="463"/>
    </row>
    <row r="420" spans="7:7" s="455" customFormat="1" x14ac:dyDescent="0.25">
      <c r="G420" s="463"/>
    </row>
    <row r="421" spans="7:7" s="455" customFormat="1" x14ac:dyDescent="0.25">
      <c r="G421" s="463"/>
    </row>
    <row r="422" spans="7:7" s="455" customFormat="1" x14ac:dyDescent="0.25">
      <c r="G422" s="463"/>
    </row>
    <row r="423" spans="7:7" s="455" customFormat="1" x14ac:dyDescent="0.25">
      <c r="G423" s="463"/>
    </row>
    <row r="424" spans="7:7" s="455" customFormat="1" x14ac:dyDescent="0.25">
      <c r="G424" s="463"/>
    </row>
    <row r="425" spans="7:7" s="455" customFormat="1" x14ac:dyDescent="0.25">
      <c r="G425" s="463"/>
    </row>
    <row r="426" spans="7:7" s="455" customFormat="1" x14ac:dyDescent="0.25">
      <c r="G426" s="463"/>
    </row>
    <row r="427" spans="7:7" s="455" customFormat="1" x14ac:dyDescent="0.25">
      <c r="G427" s="463"/>
    </row>
    <row r="428" spans="7:7" s="455" customFormat="1" x14ac:dyDescent="0.25">
      <c r="G428" s="463"/>
    </row>
    <row r="429" spans="7:7" s="455" customFormat="1" x14ac:dyDescent="0.25">
      <c r="G429" s="463"/>
    </row>
    <row r="430" spans="7:7" s="455" customFormat="1" x14ac:dyDescent="0.25">
      <c r="G430" s="463"/>
    </row>
    <row r="431" spans="7:7" s="455" customFormat="1" x14ac:dyDescent="0.25">
      <c r="G431" s="463"/>
    </row>
    <row r="432" spans="7:7" s="455" customFormat="1" x14ac:dyDescent="0.25">
      <c r="G432" s="463"/>
    </row>
    <row r="433" spans="7:7" s="455" customFormat="1" x14ac:dyDescent="0.25">
      <c r="G433" s="463"/>
    </row>
    <row r="434" spans="7:7" s="455" customFormat="1" x14ac:dyDescent="0.25">
      <c r="G434" s="463"/>
    </row>
    <row r="435" spans="7:7" s="455" customFormat="1" x14ac:dyDescent="0.25">
      <c r="G435" s="463"/>
    </row>
    <row r="436" spans="7:7" s="455" customFormat="1" x14ac:dyDescent="0.25">
      <c r="G436" s="463"/>
    </row>
    <row r="437" spans="7:7" s="455" customFormat="1" x14ac:dyDescent="0.25">
      <c r="G437" s="463"/>
    </row>
    <row r="438" spans="7:7" s="455" customFormat="1" x14ac:dyDescent="0.25">
      <c r="G438" s="463"/>
    </row>
    <row r="439" spans="7:7" s="455" customFormat="1" x14ac:dyDescent="0.25">
      <c r="G439" s="463"/>
    </row>
    <row r="440" spans="7:7" s="455" customFormat="1" x14ac:dyDescent="0.25">
      <c r="G440" s="463"/>
    </row>
    <row r="441" spans="7:7" s="455" customFormat="1" x14ac:dyDescent="0.25">
      <c r="G441" s="463"/>
    </row>
    <row r="442" spans="7:7" s="455" customFormat="1" x14ac:dyDescent="0.25">
      <c r="G442" s="463"/>
    </row>
    <row r="443" spans="7:7" s="455" customFormat="1" x14ac:dyDescent="0.25">
      <c r="G443" s="463"/>
    </row>
    <row r="444" spans="7:7" s="455" customFormat="1" x14ac:dyDescent="0.25">
      <c r="G444" s="463"/>
    </row>
    <row r="445" spans="7:7" s="455" customFormat="1" x14ac:dyDescent="0.25">
      <c r="G445" s="463"/>
    </row>
    <row r="446" spans="7:7" s="455" customFormat="1" x14ac:dyDescent="0.25">
      <c r="G446" s="463"/>
    </row>
    <row r="447" spans="7:7" s="455" customFormat="1" x14ac:dyDescent="0.25">
      <c r="G447" s="463"/>
    </row>
    <row r="448" spans="7:7" s="455" customFormat="1" x14ac:dyDescent="0.25">
      <c r="G448" s="463"/>
    </row>
    <row r="449" spans="7:7" s="455" customFormat="1" x14ac:dyDescent="0.25">
      <c r="G449" s="463"/>
    </row>
    <row r="450" spans="7:7" s="455" customFormat="1" x14ac:dyDescent="0.25">
      <c r="G450" s="463"/>
    </row>
    <row r="451" spans="7:7" s="455" customFormat="1" x14ac:dyDescent="0.25">
      <c r="G451" s="463"/>
    </row>
    <row r="452" spans="7:7" s="455" customFormat="1" x14ac:dyDescent="0.25">
      <c r="G452" s="463"/>
    </row>
    <row r="453" spans="7:7" s="455" customFormat="1" x14ac:dyDescent="0.25">
      <c r="G453" s="463"/>
    </row>
    <row r="454" spans="7:7" s="455" customFormat="1" x14ac:dyDescent="0.25">
      <c r="G454" s="463"/>
    </row>
    <row r="455" spans="7:7" s="455" customFormat="1" x14ac:dyDescent="0.25">
      <c r="G455" s="463"/>
    </row>
    <row r="456" spans="7:7" s="455" customFormat="1" x14ac:dyDescent="0.25">
      <c r="G456" s="463"/>
    </row>
    <row r="457" spans="7:7" s="455" customFormat="1" x14ac:dyDescent="0.25">
      <c r="G457" s="463"/>
    </row>
    <row r="458" spans="7:7" s="455" customFormat="1" x14ac:dyDescent="0.25">
      <c r="G458" s="463"/>
    </row>
    <row r="459" spans="7:7" s="455" customFormat="1" x14ac:dyDescent="0.25">
      <c r="G459" s="463"/>
    </row>
    <row r="460" spans="7:7" s="455" customFormat="1" x14ac:dyDescent="0.25">
      <c r="G460" s="463"/>
    </row>
    <row r="461" spans="7:7" s="455" customFormat="1" x14ac:dyDescent="0.25">
      <c r="G461" s="463"/>
    </row>
    <row r="462" spans="7:7" s="455" customFormat="1" x14ac:dyDescent="0.25">
      <c r="G462" s="463"/>
    </row>
    <row r="463" spans="7:7" s="455" customFormat="1" x14ac:dyDescent="0.25">
      <c r="G463" s="463"/>
    </row>
    <row r="464" spans="7:7" s="455" customFormat="1" x14ac:dyDescent="0.25">
      <c r="G464" s="463"/>
    </row>
    <row r="465" spans="7:7" s="455" customFormat="1" x14ac:dyDescent="0.25">
      <c r="G465" s="463"/>
    </row>
    <row r="466" spans="7:7" s="455" customFormat="1" x14ac:dyDescent="0.25">
      <c r="G466" s="463"/>
    </row>
    <row r="467" spans="7:7" s="455" customFormat="1" x14ac:dyDescent="0.25">
      <c r="G467" s="463"/>
    </row>
    <row r="468" spans="7:7" s="455" customFormat="1" x14ac:dyDescent="0.25">
      <c r="G468" s="463"/>
    </row>
    <row r="469" spans="7:7" s="455" customFormat="1" x14ac:dyDescent="0.25">
      <c r="G469" s="463"/>
    </row>
    <row r="470" spans="7:7" s="455" customFormat="1" x14ac:dyDescent="0.25">
      <c r="G470" s="463"/>
    </row>
    <row r="471" spans="7:7" s="455" customFormat="1" x14ac:dyDescent="0.25">
      <c r="G471" s="463"/>
    </row>
    <row r="472" spans="7:7" s="455" customFormat="1" x14ac:dyDescent="0.25">
      <c r="G472" s="463"/>
    </row>
    <row r="473" spans="7:7" s="455" customFormat="1" x14ac:dyDescent="0.25">
      <c r="G473" s="463"/>
    </row>
    <row r="474" spans="7:7" s="455" customFormat="1" x14ac:dyDescent="0.25">
      <c r="G474" s="463"/>
    </row>
    <row r="475" spans="7:7" s="455" customFormat="1" x14ac:dyDescent="0.25">
      <c r="G475" s="463"/>
    </row>
    <row r="476" spans="7:7" s="455" customFormat="1" x14ac:dyDescent="0.25">
      <c r="G476" s="463"/>
    </row>
    <row r="477" spans="7:7" s="455" customFormat="1" x14ac:dyDescent="0.25">
      <c r="G477" s="463"/>
    </row>
    <row r="478" spans="7:7" s="455" customFormat="1" x14ac:dyDescent="0.25">
      <c r="G478" s="463"/>
    </row>
    <row r="479" spans="7:7" s="455" customFormat="1" x14ac:dyDescent="0.25">
      <c r="G479" s="463"/>
    </row>
    <row r="480" spans="7:7" s="455" customFormat="1" x14ac:dyDescent="0.25">
      <c r="G480" s="463"/>
    </row>
    <row r="481" spans="7:7" s="455" customFormat="1" x14ac:dyDescent="0.25">
      <c r="G481" s="463"/>
    </row>
    <row r="482" spans="7:7" s="455" customFormat="1" x14ac:dyDescent="0.25">
      <c r="G482" s="463"/>
    </row>
    <row r="483" spans="7:7" s="455" customFormat="1" x14ac:dyDescent="0.25">
      <c r="G483" s="463"/>
    </row>
    <row r="484" spans="7:7" s="455" customFormat="1" x14ac:dyDescent="0.25">
      <c r="G484" s="463"/>
    </row>
    <row r="485" spans="7:7" s="455" customFormat="1" x14ac:dyDescent="0.25">
      <c r="G485" s="463"/>
    </row>
    <row r="486" spans="7:7" s="455" customFormat="1" x14ac:dyDescent="0.25">
      <c r="G486" s="463"/>
    </row>
    <row r="487" spans="7:7" s="455" customFormat="1" x14ac:dyDescent="0.25">
      <c r="G487" s="463"/>
    </row>
    <row r="488" spans="7:7" s="455" customFormat="1" x14ac:dyDescent="0.25">
      <c r="G488" s="463"/>
    </row>
    <row r="489" spans="7:7" s="455" customFormat="1" x14ac:dyDescent="0.25">
      <c r="G489" s="463"/>
    </row>
    <row r="490" spans="7:7" s="455" customFormat="1" x14ac:dyDescent="0.25">
      <c r="G490" s="463"/>
    </row>
    <row r="491" spans="7:7" s="455" customFormat="1" x14ac:dyDescent="0.25">
      <c r="G491" s="463"/>
    </row>
    <row r="492" spans="7:7" s="455" customFormat="1" x14ac:dyDescent="0.25">
      <c r="G492" s="463"/>
    </row>
    <row r="493" spans="7:7" s="455" customFormat="1" x14ac:dyDescent="0.25">
      <c r="G493" s="463"/>
    </row>
    <row r="494" spans="7:7" s="455" customFormat="1" x14ac:dyDescent="0.25">
      <c r="G494" s="463"/>
    </row>
    <row r="495" spans="7:7" s="455" customFormat="1" x14ac:dyDescent="0.25">
      <c r="G495" s="463"/>
    </row>
    <row r="496" spans="7:7" s="455" customFormat="1" x14ac:dyDescent="0.25">
      <c r="G496" s="463"/>
    </row>
    <row r="497" spans="7:7" s="455" customFormat="1" x14ac:dyDescent="0.25">
      <c r="G497" s="463"/>
    </row>
    <row r="498" spans="7:7" s="455" customFormat="1" x14ac:dyDescent="0.25">
      <c r="G498" s="463"/>
    </row>
    <row r="499" spans="7:7" s="455" customFormat="1" x14ac:dyDescent="0.25">
      <c r="G499" s="463"/>
    </row>
    <row r="500" spans="7:7" s="455" customFormat="1" x14ac:dyDescent="0.25">
      <c r="G500" s="463"/>
    </row>
    <row r="501" spans="7:7" s="455" customFormat="1" x14ac:dyDescent="0.25">
      <c r="G501" s="463"/>
    </row>
    <row r="502" spans="7:7" s="455" customFormat="1" x14ac:dyDescent="0.25">
      <c r="G502" s="463"/>
    </row>
    <row r="503" spans="7:7" s="455" customFormat="1" x14ac:dyDescent="0.25">
      <c r="G503" s="463"/>
    </row>
    <row r="504" spans="7:7" s="455" customFormat="1" x14ac:dyDescent="0.25">
      <c r="G504" s="463"/>
    </row>
    <row r="505" spans="7:7" s="455" customFormat="1" x14ac:dyDescent="0.25">
      <c r="G505" s="463"/>
    </row>
    <row r="506" spans="7:7" s="455" customFormat="1" x14ac:dyDescent="0.25">
      <c r="G506" s="463"/>
    </row>
    <row r="507" spans="7:7" s="455" customFormat="1" x14ac:dyDescent="0.25">
      <c r="G507" s="463"/>
    </row>
    <row r="508" spans="7:7" s="455" customFormat="1" x14ac:dyDescent="0.25">
      <c r="G508" s="463"/>
    </row>
    <row r="509" spans="7:7" s="455" customFormat="1" x14ac:dyDescent="0.25">
      <c r="G509" s="463"/>
    </row>
    <row r="510" spans="7:7" s="455" customFormat="1" x14ac:dyDescent="0.25">
      <c r="G510" s="463"/>
    </row>
    <row r="511" spans="7:7" s="455" customFormat="1" x14ac:dyDescent="0.25">
      <c r="G511" s="463"/>
    </row>
    <row r="512" spans="7:7" s="455" customFormat="1" x14ac:dyDescent="0.25">
      <c r="G512" s="463"/>
    </row>
    <row r="513" spans="7:7" s="455" customFormat="1" x14ac:dyDescent="0.25">
      <c r="G513" s="463"/>
    </row>
    <row r="514" spans="7:7" s="455" customFormat="1" x14ac:dyDescent="0.25">
      <c r="G514" s="463"/>
    </row>
    <row r="515" spans="7:7" s="455" customFormat="1" x14ac:dyDescent="0.25">
      <c r="G515" s="463"/>
    </row>
    <row r="516" spans="7:7" s="455" customFormat="1" x14ac:dyDescent="0.25">
      <c r="G516" s="463"/>
    </row>
    <row r="517" spans="7:7" s="455" customFormat="1" x14ac:dyDescent="0.25">
      <c r="G517" s="463"/>
    </row>
    <row r="518" spans="7:7" s="455" customFormat="1" x14ac:dyDescent="0.25">
      <c r="G518" s="463"/>
    </row>
    <row r="519" spans="7:7" s="455" customFormat="1" x14ac:dyDescent="0.25">
      <c r="G519" s="463"/>
    </row>
    <row r="520" spans="7:7" s="455" customFormat="1" x14ac:dyDescent="0.25">
      <c r="G520" s="463"/>
    </row>
    <row r="521" spans="7:7" s="455" customFormat="1" x14ac:dyDescent="0.25">
      <c r="G521" s="463"/>
    </row>
    <row r="522" spans="7:7" s="455" customFormat="1" x14ac:dyDescent="0.25">
      <c r="G522" s="463"/>
    </row>
    <row r="523" spans="7:7" s="455" customFormat="1" x14ac:dyDescent="0.25">
      <c r="G523" s="463"/>
    </row>
    <row r="524" spans="7:7" s="455" customFormat="1" x14ac:dyDescent="0.25">
      <c r="G524" s="463"/>
    </row>
    <row r="525" spans="7:7" s="455" customFormat="1" x14ac:dyDescent="0.25">
      <c r="G525" s="463"/>
    </row>
    <row r="526" spans="7:7" s="455" customFormat="1" x14ac:dyDescent="0.25">
      <c r="G526" s="463"/>
    </row>
    <row r="527" spans="7:7" s="455" customFormat="1" x14ac:dyDescent="0.25">
      <c r="G527" s="463"/>
    </row>
    <row r="528" spans="7:7" s="455" customFormat="1" x14ac:dyDescent="0.25">
      <c r="G528" s="463"/>
    </row>
    <row r="529" spans="7:7" s="455" customFormat="1" x14ac:dyDescent="0.25">
      <c r="G529" s="463"/>
    </row>
    <row r="530" spans="7:7" s="455" customFormat="1" x14ac:dyDescent="0.25">
      <c r="G530" s="463"/>
    </row>
    <row r="531" spans="7:7" s="455" customFormat="1" x14ac:dyDescent="0.25">
      <c r="G531" s="463"/>
    </row>
    <row r="532" spans="7:7" s="455" customFormat="1" x14ac:dyDescent="0.25">
      <c r="G532" s="463"/>
    </row>
    <row r="533" spans="7:7" s="455" customFormat="1" x14ac:dyDescent="0.25">
      <c r="G533" s="463"/>
    </row>
    <row r="534" spans="7:7" s="455" customFormat="1" x14ac:dyDescent="0.25">
      <c r="G534" s="463"/>
    </row>
    <row r="535" spans="7:7" s="455" customFormat="1" x14ac:dyDescent="0.25">
      <c r="G535" s="463"/>
    </row>
    <row r="536" spans="7:7" s="455" customFormat="1" x14ac:dyDescent="0.25">
      <c r="G536" s="463"/>
    </row>
    <row r="537" spans="7:7" s="455" customFormat="1" x14ac:dyDescent="0.25">
      <c r="G537" s="463"/>
    </row>
    <row r="538" spans="7:7" s="455" customFormat="1" x14ac:dyDescent="0.25">
      <c r="G538" s="463"/>
    </row>
    <row r="539" spans="7:7" s="455" customFormat="1" x14ac:dyDescent="0.25">
      <c r="G539" s="463"/>
    </row>
    <row r="540" spans="7:7" s="455" customFormat="1" x14ac:dyDescent="0.25">
      <c r="G540" s="463"/>
    </row>
    <row r="541" spans="7:7" s="455" customFormat="1" x14ac:dyDescent="0.25">
      <c r="G541" s="463"/>
    </row>
    <row r="542" spans="7:7" s="455" customFormat="1" x14ac:dyDescent="0.25">
      <c r="G542" s="463"/>
    </row>
    <row r="543" spans="7:7" s="455" customFormat="1" x14ac:dyDescent="0.25">
      <c r="G543" s="463"/>
    </row>
    <row r="544" spans="7:7" s="455" customFormat="1" x14ac:dyDescent="0.25">
      <c r="G544" s="463"/>
    </row>
    <row r="545" spans="7:7" s="455" customFormat="1" x14ac:dyDescent="0.25">
      <c r="G545" s="463"/>
    </row>
    <row r="546" spans="7:7" s="455" customFormat="1" x14ac:dyDescent="0.25">
      <c r="G546" s="463"/>
    </row>
    <row r="547" spans="7:7" s="455" customFormat="1" x14ac:dyDescent="0.25">
      <c r="G547" s="463"/>
    </row>
    <row r="548" spans="7:7" s="455" customFormat="1" x14ac:dyDescent="0.25">
      <c r="G548" s="463"/>
    </row>
    <row r="549" spans="7:7" s="455" customFormat="1" x14ac:dyDescent="0.25">
      <c r="G549" s="463"/>
    </row>
    <row r="550" spans="7:7" s="455" customFormat="1" x14ac:dyDescent="0.25">
      <c r="G550" s="463"/>
    </row>
    <row r="551" spans="7:7" s="455" customFormat="1" x14ac:dyDescent="0.25">
      <c r="G551" s="463"/>
    </row>
    <row r="552" spans="7:7" s="455" customFormat="1" x14ac:dyDescent="0.25">
      <c r="G552" s="463"/>
    </row>
    <row r="553" spans="7:7" s="455" customFormat="1" x14ac:dyDescent="0.25">
      <c r="G553" s="463"/>
    </row>
    <row r="554" spans="7:7" s="455" customFormat="1" x14ac:dyDescent="0.25">
      <c r="G554" s="463"/>
    </row>
    <row r="555" spans="7:7" s="455" customFormat="1" x14ac:dyDescent="0.25">
      <c r="G555" s="463"/>
    </row>
    <row r="556" spans="7:7" s="455" customFormat="1" x14ac:dyDescent="0.25">
      <c r="G556" s="463"/>
    </row>
    <row r="557" spans="7:7" s="455" customFormat="1" x14ac:dyDescent="0.25">
      <c r="G557" s="463"/>
    </row>
    <row r="558" spans="7:7" s="455" customFormat="1" x14ac:dyDescent="0.25">
      <c r="G558" s="463"/>
    </row>
    <row r="559" spans="7:7" s="455" customFormat="1" x14ac:dyDescent="0.25">
      <c r="G559" s="463"/>
    </row>
    <row r="560" spans="7:7" s="455" customFormat="1" x14ac:dyDescent="0.25">
      <c r="G560" s="463"/>
    </row>
    <row r="561" spans="7:7" s="455" customFormat="1" x14ac:dyDescent="0.25">
      <c r="G561" s="463"/>
    </row>
    <row r="562" spans="7:7" s="455" customFormat="1" x14ac:dyDescent="0.25">
      <c r="G562" s="463"/>
    </row>
    <row r="563" spans="7:7" s="455" customFormat="1" x14ac:dyDescent="0.25">
      <c r="G563" s="463"/>
    </row>
    <row r="564" spans="7:7" s="455" customFormat="1" x14ac:dyDescent="0.25">
      <c r="G564" s="463"/>
    </row>
    <row r="565" spans="7:7" s="455" customFormat="1" x14ac:dyDescent="0.25">
      <c r="G565" s="463"/>
    </row>
    <row r="566" spans="7:7" s="455" customFormat="1" x14ac:dyDescent="0.25">
      <c r="G566" s="463"/>
    </row>
    <row r="567" spans="7:7" s="455" customFormat="1" x14ac:dyDescent="0.25">
      <c r="G567" s="463"/>
    </row>
    <row r="568" spans="7:7" s="455" customFormat="1" x14ac:dyDescent="0.25">
      <c r="G568" s="463"/>
    </row>
    <row r="569" spans="7:7" s="455" customFormat="1" x14ac:dyDescent="0.25">
      <c r="G569" s="463"/>
    </row>
    <row r="570" spans="7:7" s="455" customFormat="1" x14ac:dyDescent="0.25">
      <c r="G570" s="463"/>
    </row>
    <row r="571" spans="7:7" s="455" customFormat="1" x14ac:dyDescent="0.25">
      <c r="G571" s="463"/>
    </row>
    <row r="572" spans="7:7" s="455" customFormat="1" x14ac:dyDescent="0.25">
      <c r="G572" s="463"/>
    </row>
    <row r="573" spans="7:7" s="455" customFormat="1" x14ac:dyDescent="0.25">
      <c r="G573" s="463"/>
    </row>
    <row r="574" spans="7:7" s="455" customFormat="1" x14ac:dyDescent="0.25">
      <c r="G574" s="463"/>
    </row>
    <row r="575" spans="7:7" s="455" customFormat="1" x14ac:dyDescent="0.25">
      <c r="G575" s="463"/>
    </row>
    <row r="576" spans="7:7" s="455" customFormat="1" x14ac:dyDescent="0.25">
      <c r="G576" s="463"/>
    </row>
    <row r="577" spans="7:7" s="455" customFormat="1" x14ac:dyDescent="0.25">
      <c r="G577" s="463"/>
    </row>
    <row r="578" spans="7:7" s="455" customFormat="1" x14ac:dyDescent="0.25">
      <c r="G578" s="463"/>
    </row>
    <row r="579" spans="7:7" s="455" customFormat="1" x14ac:dyDescent="0.25">
      <c r="G579" s="463"/>
    </row>
    <row r="580" spans="7:7" s="455" customFormat="1" x14ac:dyDescent="0.25">
      <c r="G580" s="463"/>
    </row>
    <row r="581" spans="7:7" s="455" customFormat="1" x14ac:dyDescent="0.25">
      <c r="G581" s="463"/>
    </row>
    <row r="582" spans="7:7" s="455" customFormat="1" x14ac:dyDescent="0.25">
      <c r="G582" s="463"/>
    </row>
    <row r="583" spans="7:7" s="455" customFormat="1" x14ac:dyDescent="0.25">
      <c r="G583" s="463"/>
    </row>
    <row r="584" spans="7:7" s="455" customFormat="1" x14ac:dyDescent="0.25">
      <c r="G584" s="463"/>
    </row>
    <row r="585" spans="7:7" s="455" customFormat="1" x14ac:dyDescent="0.25">
      <c r="G585" s="463"/>
    </row>
    <row r="586" spans="7:7" s="455" customFormat="1" x14ac:dyDescent="0.25">
      <c r="G586" s="463"/>
    </row>
    <row r="587" spans="7:7" s="455" customFormat="1" x14ac:dyDescent="0.25">
      <c r="G587" s="463"/>
    </row>
    <row r="588" spans="7:7" s="455" customFormat="1" x14ac:dyDescent="0.25">
      <c r="G588" s="463"/>
    </row>
    <row r="589" spans="7:7" s="455" customFormat="1" x14ac:dyDescent="0.25">
      <c r="G589" s="463"/>
    </row>
    <row r="590" spans="7:7" s="455" customFormat="1" x14ac:dyDescent="0.25">
      <c r="G590" s="463"/>
    </row>
    <row r="591" spans="7:7" s="455" customFormat="1" x14ac:dyDescent="0.25">
      <c r="G591" s="463"/>
    </row>
    <row r="592" spans="7:7" s="455" customFormat="1" x14ac:dyDescent="0.25">
      <c r="G592" s="463"/>
    </row>
    <row r="593" spans="7:7" s="455" customFormat="1" x14ac:dyDescent="0.25">
      <c r="G593" s="463"/>
    </row>
    <row r="594" spans="7:7" s="455" customFormat="1" x14ac:dyDescent="0.25">
      <c r="G594" s="463"/>
    </row>
    <row r="595" spans="7:7" s="455" customFormat="1" x14ac:dyDescent="0.25">
      <c r="G595" s="463"/>
    </row>
    <row r="596" spans="7:7" s="455" customFormat="1" x14ac:dyDescent="0.25">
      <c r="G596" s="463"/>
    </row>
    <row r="597" spans="7:7" s="455" customFormat="1" x14ac:dyDescent="0.25">
      <c r="G597" s="463"/>
    </row>
    <row r="598" spans="7:7" s="455" customFormat="1" x14ac:dyDescent="0.25">
      <c r="G598" s="463"/>
    </row>
    <row r="599" spans="7:7" s="455" customFormat="1" x14ac:dyDescent="0.25">
      <c r="G599" s="463"/>
    </row>
    <row r="600" spans="7:7" s="455" customFormat="1" x14ac:dyDescent="0.25">
      <c r="G600" s="463"/>
    </row>
    <row r="601" spans="7:7" s="455" customFormat="1" x14ac:dyDescent="0.25">
      <c r="G601" s="463"/>
    </row>
    <row r="602" spans="7:7" s="455" customFormat="1" x14ac:dyDescent="0.25">
      <c r="G602" s="463"/>
    </row>
    <row r="603" spans="7:7" s="455" customFormat="1" x14ac:dyDescent="0.25">
      <c r="G603" s="463"/>
    </row>
    <row r="604" spans="7:7" s="455" customFormat="1" x14ac:dyDescent="0.25">
      <c r="G604" s="463"/>
    </row>
    <row r="605" spans="7:7" s="455" customFormat="1" x14ac:dyDescent="0.25">
      <c r="G605" s="463"/>
    </row>
    <row r="606" spans="7:7" s="455" customFormat="1" x14ac:dyDescent="0.25">
      <c r="G606" s="463"/>
    </row>
    <row r="607" spans="7:7" s="455" customFormat="1" x14ac:dyDescent="0.25">
      <c r="G607" s="463"/>
    </row>
    <row r="608" spans="7:7" s="455" customFormat="1" x14ac:dyDescent="0.25">
      <c r="G608" s="463"/>
    </row>
    <row r="609" spans="7:7" s="455" customFormat="1" x14ac:dyDescent="0.25">
      <c r="G609" s="463"/>
    </row>
    <row r="610" spans="7:7" s="455" customFormat="1" x14ac:dyDescent="0.25">
      <c r="G610" s="463"/>
    </row>
    <row r="611" spans="7:7" s="455" customFormat="1" x14ac:dyDescent="0.25">
      <c r="G611" s="463"/>
    </row>
    <row r="612" spans="7:7" s="455" customFormat="1" x14ac:dyDescent="0.25">
      <c r="G612" s="463"/>
    </row>
    <row r="613" spans="7:7" s="455" customFormat="1" x14ac:dyDescent="0.25">
      <c r="G613" s="463"/>
    </row>
    <row r="614" spans="7:7" s="455" customFormat="1" x14ac:dyDescent="0.25">
      <c r="G614" s="463"/>
    </row>
    <row r="615" spans="7:7" s="455" customFormat="1" x14ac:dyDescent="0.25">
      <c r="G615" s="463"/>
    </row>
    <row r="616" spans="7:7" s="455" customFormat="1" x14ac:dyDescent="0.25">
      <c r="G616" s="463"/>
    </row>
    <row r="617" spans="7:7" s="455" customFormat="1" x14ac:dyDescent="0.25">
      <c r="G617" s="463"/>
    </row>
    <row r="618" spans="7:7" s="455" customFormat="1" x14ac:dyDescent="0.25">
      <c r="G618" s="463"/>
    </row>
    <row r="619" spans="7:7" s="455" customFormat="1" x14ac:dyDescent="0.25">
      <c r="G619" s="463"/>
    </row>
    <row r="620" spans="7:7" s="455" customFormat="1" x14ac:dyDescent="0.25">
      <c r="G620" s="463"/>
    </row>
    <row r="621" spans="7:7" s="455" customFormat="1" x14ac:dyDescent="0.25">
      <c r="G621" s="463"/>
    </row>
    <row r="622" spans="7:7" s="455" customFormat="1" x14ac:dyDescent="0.25">
      <c r="G622" s="463"/>
    </row>
    <row r="623" spans="7:7" s="455" customFormat="1" x14ac:dyDescent="0.25">
      <c r="G623" s="463"/>
    </row>
    <row r="624" spans="7:7" s="455" customFormat="1" x14ac:dyDescent="0.25">
      <c r="G624" s="463"/>
    </row>
    <row r="625" spans="7:7" s="455" customFormat="1" x14ac:dyDescent="0.25">
      <c r="G625" s="463"/>
    </row>
    <row r="626" spans="7:7" s="455" customFormat="1" x14ac:dyDescent="0.25">
      <c r="G626" s="463"/>
    </row>
    <row r="627" spans="7:7" s="455" customFormat="1" x14ac:dyDescent="0.25">
      <c r="G627" s="463"/>
    </row>
    <row r="628" spans="7:7" s="455" customFormat="1" x14ac:dyDescent="0.25">
      <c r="G628" s="463"/>
    </row>
    <row r="629" spans="7:7" s="455" customFormat="1" x14ac:dyDescent="0.25">
      <c r="G629" s="463"/>
    </row>
    <row r="630" spans="7:7" s="455" customFormat="1" x14ac:dyDescent="0.25">
      <c r="G630" s="463"/>
    </row>
    <row r="631" spans="7:7" s="455" customFormat="1" x14ac:dyDescent="0.25">
      <c r="G631" s="463"/>
    </row>
    <row r="632" spans="7:7" s="455" customFormat="1" x14ac:dyDescent="0.25">
      <c r="G632" s="463"/>
    </row>
    <row r="633" spans="7:7" s="455" customFormat="1" x14ac:dyDescent="0.25">
      <c r="G633" s="463"/>
    </row>
    <row r="634" spans="7:7" s="455" customFormat="1" x14ac:dyDescent="0.25">
      <c r="G634" s="463"/>
    </row>
    <row r="635" spans="7:7" s="455" customFormat="1" x14ac:dyDescent="0.25">
      <c r="G635" s="463"/>
    </row>
    <row r="636" spans="7:7" s="455" customFormat="1" x14ac:dyDescent="0.25">
      <c r="G636" s="463"/>
    </row>
    <row r="637" spans="7:7" s="455" customFormat="1" x14ac:dyDescent="0.25">
      <c r="G637" s="463"/>
    </row>
    <row r="638" spans="7:7" s="455" customFormat="1" x14ac:dyDescent="0.25">
      <c r="G638" s="463"/>
    </row>
    <row r="639" spans="7:7" s="455" customFormat="1" x14ac:dyDescent="0.25">
      <c r="G639" s="463"/>
    </row>
    <row r="640" spans="7:7" s="455" customFormat="1" x14ac:dyDescent="0.25">
      <c r="G640" s="463"/>
    </row>
    <row r="641" spans="7:7" s="455" customFormat="1" x14ac:dyDescent="0.25">
      <c r="G641" s="463"/>
    </row>
    <row r="642" spans="7:7" s="455" customFormat="1" x14ac:dyDescent="0.25">
      <c r="G642" s="463"/>
    </row>
    <row r="643" spans="7:7" s="455" customFormat="1" x14ac:dyDescent="0.25">
      <c r="G643" s="463"/>
    </row>
    <row r="644" spans="7:7" s="455" customFormat="1" x14ac:dyDescent="0.25">
      <c r="G644" s="463"/>
    </row>
    <row r="645" spans="7:7" s="455" customFormat="1" x14ac:dyDescent="0.25">
      <c r="G645" s="463"/>
    </row>
    <row r="646" spans="7:7" s="455" customFormat="1" x14ac:dyDescent="0.25">
      <c r="G646" s="463"/>
    </row>
    <row r="647" spans="7:7" s="455" customFormat="1" x14ac:dyDescent="0.25">
      <c r="G647" s="463"/>
    </row>
    <row r="648" spans="7:7" s="455" customFormat="1" x14ac:dyDescent="0.25">
      <c r="G648" s="463"/>
    </row>
    <row r="649" spans="7:7" s="455" customFormat="1" x14ac:dyDescent="0.25">
      <c r="G649" s="463"/>
    </row>
    <row r="650" spans="7:7" s="455" customFormat="1" x14ac:dyDescent="0.25">
      <c r="G650" s="463"/>
    </row>
    <row r="651" spans="7:7" s="455" customFormat="1" x14ac:dyDescent="0.25">
      <c r="G651" s="463"/>
    </row>
    <row r="652" spans="7:7" s="455" customFormat="1" x14ac:dyDescent="0.25">
      <c r="G652" s="463"/>
    </row>
    <row r="653" spans="7:7" s="455" customFormat="1" x14ac:dyDescent="0.25">
      <c r="G653" s="463"/>
    </row>
    <row r="654" spans="7:7" s="455" customFormat="1" x14ac:dyDescent="0.25">
      <c r="G654" s="463"/>
    </row>
    <row r="655" spans="7:7" s="455" customFormat="1" x14ac:dyDescent="0.25">
      <c r="G655" s="463"/>
    </row>
    <row r="656" spans="7:7" s="455" customFormat="1" x14ac:dyDescent="0.25">
      <c r="G656" s="463"/>
    </row>
    <row r="657" spans="7:7" s="455" customFormat="1" x14ac:dyDescent="0.25">
      <c r="G657" s="463"/>
    </row>
    <row r="658" spans="7:7" s="455" customFormat="1" x14ac:dyDescent="0.25">
      <c r="G658" s="463"/>
    </row>
    <row r="659" spans="7:7" s="455" customFormat="1" x14ac:dyDescent="0.25">
      <c r="G659" s="463"/>
    </row>
    <row r="660" spans="7:7" s="455" customFormat="1" x14ac:dyDescent="0.25">
      <c r="G660" s="463"/>
    </row>
    <row r="661" spans="7:7" s="455" customFormat="1" x14ac:dyDescent="0.25">
      <c r="G661" s="463"/>
    </row>
    <row r="662" spans="7:7" s="455" customFormat="1" x14ac:dyDescent="0.25">
      <c r="G662" s="463"/>
    </row>
    <row r="663" spans="7:7" s="455" customFormat="1" x14ac:dyDescent="0.25">
      <c r="G663" s="463"/>
    </row>
    <row r="664" spans="7:7" s="455" customFormat="1" x14ac:dyDescent="0.25">
      <c r="G664" s="463"/>
    </row>
    <row r="665" spans="7:7" s="455" customFormat="1" x14ac:dyDescent="0.25">
      <c r="G665" s="463"/>
    </row>
    <row r="666" spans="7:7" s="455" customFormat="1" x14ac:dyDescent="0.25">
      <c r="G666" s="463"/>
    </row>
    <row r="667" spans="7:7" s="455" customFormat="1" x14ac:dyDescent="0.25">
      <c r="G667" s="463"/>
    </row>
    <row r="668" spans="7:7" s="455" customFormat="1" x14ac:dyDescent="0.25">
      <c r="G668" s="463"/>
    </row>
    <row r="669" spans="7:7" s="455" customFormat="1" x14ac:dyDescent="0.25">
      <c r="G669" s="463"/>
    </row>
    <row r="670" spans="7:7" s="455" customFormat="1" x14ac:dyDescent="0.25">
      <c r="G670" s="463"/>
    </row>
    <row r="671" spans="7:7" s="455" customFormat="1" x14ac:dyDescent="0.25">
      <c r="G671" s="463"/>
    </row>
    <row r="672" spans="7:7" s="455" customFormat="1" x14ac:dyDescent="0.25">
      <c r="G672" s="463"/>
    </row>
    <row r="673" spans="7:7" s="455" customFormat="1" x14ac:dyDescent="0.25">
      <c r="G673" s="463"/>
    </row>
    <row r="674" spans="7:7" s="455" customFormat="1" x14ac:dyDescent="0.25">
      <c r="G674" s="463"/>
    </row>
    <row r="675" spans="7:7" s="455" customFormat="1" x14ac:dyDescent="0.25">
      <c r="G675" s="463"/>
    </row>
    <row r="676" spans="7:7" s="455" customFormat="1" x14ac:dyDescent="0.25">
      <c r="G676" s="463"/>
    </row>
    <row r="677" spans="7:7" s="455" customFormat="1" x14ac:dyDescent="0.25">
      <c r="G677" s="463"/>
    </row>
    <row r="678" spans="7:7" s="455" customFormat="1" x14ac:dyDescent="0.25">
      <c r="G678" s="463"/>
    </row>
    <row r="679" spans="7:7" s="455" customFormat="1" x14ac:dyDescent="0.25">
      <c r="G679" s="463"/>
    </row>
    <row r="680" spans="7:7" s="455" customFormat="1" x14ac:dyDescent="0.25">
      <c r="G680" s="463"/>
    </row>
    <row r="681" spans="7:7" s="455" customFormat="1" x14ac:dyDescent="0.25">
      <c r="G681" s="463"/>
    </row>
    <row r="682" spans="7:7" s="455" customFormat="1" x14ac:dyDescent="0.25">
      <c r="G682" s="463"/>
    </row>
    <row r="683" spans="7:7" s="455" customFormat="1" x14ac:dyDescent="0.25">
      <c r="G683" s="463"/>
    </row>
    <row r="684" spans="7:7" s="455" customFormat="1" x14ac:dyDescent="0.25">
      <c r="G684" s="463"/>
    </row>
    <row r="685" spans="7:7" s="455" customFormat="1" x14ac:dyDescent="0.25">
      <c r="G685" s="463"/>
    </row>
    <row r="686" spans="7:7" s="455" customFormat="1" x14ac:dyDescent="0.25">
      <c r="G686" s="463"/>
    </row>
    <row r="687" spans="7:7" s="455" customFormat="1" x14ac:dyDescent="0.25">
      <c r="G687" s="463"/>
    </row>
    <row r="688" spans="7:7" s="455" customFormat="1" x14ac:dyDescent="0.25">
      <c r="G688" s="463"/>
    </row>
    <row r="689" spans="7:7" s="455" customFormat="1" x14ac:dyDescent="0.25">
      <c r="G689" s="463"/>
    </row>
    <row r="690" spans="7:7" s="455" customFormat="1" x14ac:dyDescent="0.25">
      <c r="G690" s="463"/>
    </row>
    <row r="691" spans="7:7" s="455" customFormat="1" x14ac:dyDescent="0.25">
      <c r="G691" s="463"/>
    </row>
    <row r="692" spans="7:7" s="455" customFormat="1" x14ac:dyDescent="0.25">
      <c r="G692" s="463"/>
    </row>
    <row r="693" spans="7:7" s="455" customFormat="1" x14ac:dyDescent="0.25">
      <c r="G693" s="463"/>
    </row>
    <row r="694" spans="7:7" s="455" customFormat="1" x14ac:dyDescent="0.25">
      <c r="G694" s="463"/>
    </row>
    <row r="695" spans="7:7" s="455" customFormat="1" x14ac:dyDescent="0.25">
      <c r="G695" s="463"/>
    </row>
    <row r="696" spans="7:7" s="455" customFormat="1" x14ac:dyDescent="0.25">
      <c r="G696" s="463"/>
    </row>
    <row r="697" spans="7:7" s="455" customFormat="1" x14ac:dyDescent="0.25">
      <c r="G697" s="463"/>
    </row>
    <row r="698" spans="7:7" s="455" customFormat="1" x14ac:dyDescent="0.25">
      <c r="G698" s="463"/>
    </row>
    <row r="699" spans="7:7" s="455" customFormat="1" x14ac:dyDescent="0.25">
      <c r="G699" s="463"/>
    </row>
    <row r="700" spans="7:7" s="455" customFormat="1" x14ac:dyDescent="0.25">
      <c r="G700" s="463"/>
    </row>
    <row r="701" spans="7:7" s="455" customFormat="1" x14ac:dyDescent="0.25">
      <c r="G701" s="463"/>
    </row>
    <row r="702" spans="7:7" s="455" customFormat="1" x14ac:dyDescent="0.25">
      <c r="G702" s="463"/>
    </row>
    <row r="703" spans="7:7" s="455" customFormat="1" x14ac:dyDescent="0.25">
      <c r="G703" s="463"/>
    </row>
    <row r="704" spans="7:7" s="455" customFormat="1" x14ac:dyDescent="0.25">
      <c r="G704" s="463"/>
    </row>
    <row r="705" spans="7:7" s="455" customFormat="1" x14ac:dyDescent="0.25">
      <c r="G705" s="463"/>
    </row>
    <row r="706" spans="7:7" s="455" customFormat="1" x14ac:dyDescent="0.25">
      <c r="G706" s="463"/>
    </row>
    <row r="707" spans="7:7" s="455" customFormat="1" x14ac:dyDescent="0.25">
      <c r="G707" s="463"/>
    </row>
    <row r="708" spans="7:7" s="455" customFormat="1" x14ac:dyDescent="0.25">
      <c r="G708" s="463"/>
    </row>
    <row r="709" spans="7:7" s="455" customFormat="1" x14ac:dyDescent="0.25">
      <c r="G709" s="463"/>
    </row>
    <row r="710" spans="7:7" s="455" customFormat="1" x14ac:dyDescent="0.25">
      <c r="G710" s="463"/>
    </row>
    <row r="711" spans="7:7" s="455" customFormat="1" x14ac:dyDescent="0.25">
      <c r="G711" s="463"/>
    </row>
    <row r="712" spans="7:7" s="455" customFormat="1" x14ac:dyDescent="0.25">
      <c r="G712" s="463"/>
    </row>
    <row r="713" spans="7:7" s="455" customFormat="1" x14ac:dyDescent="0.25">
      <c r="G713" s="463"/>
    </row>
    <row r="714" spans="7:7" s="455" customFormat="1" x14ac:dyDescent="0.25">
      <c r="G714" s="463"/>
    </row>
    <row r="715" spans="7:7" s="455" customFormat="1" x14ac:dyDescent="0.25">
      <c r="G715" s="463"/>
    </row>
    <row r="716" spans="7:7" s="455" customFormat="1" x14ac:dyDescent="0.25">
      <c r="G716" s="463"/>
    </row>
    <row r="717" spans="7:7" s="455" customFormat="1" x14ac:dyDescent="0.25">
      <c r="G717" s="463"/>
    </row>
    <row r="718" spans="7:7" s="455" customFormat="1" x14ac:dyDescent="0.25">
      <c r="G718" s="463"/>
    </row>
    <row r="719" spans="7:7" s="455" customFormat="1" x14ac:dyDescent="0.25">
      <c r="G719" s="463"/>
    </row>
    <row r="720" spans="7:7" s="455" customFormat="1" x14ac:dyDescent="0.25">
      <c r="G720" s="463"/>
    </row>
    <row r="721" spans="7:7" s="455" customFormat="1" x14ac:dyDescent="0.25">
      <c r="G721" s="463"/>
    </row>
    <row r="722" spans="7:7" s="455" customFormat="1" x14ac:dyDescent="0.25">
      <c r="G722" s="463"/>
    </row>
    <row r="723" spans="7:7" s="455" customFormat="1" x14ac:dyDescent="0.25">
      <c r="G723" s="463"/>
    </row>
    <row r="724" spans="7:7" s="455" customFormat="1" x14ac:dyDescent="0.25">
      <c r="G724" s="463"/>
    </row>
    <row r="725" spans="7:7" s="455" customFormat="1" x14ac:dyDescent="0.25">
      <c r="G725" s="463"/>
    </row>
    <row r="726" spans="7:7" s="455" customFormat="1" x14ac:dyDescent="0.25">
      <c r="G726" s="463"/>
    </row>
    <row r="727" spans="7:7" s="455" customFormat="1" x14ac:dyDescent="0.25">
      <c r="G727" s="463"/>
    </row>
    <row r="728" spans="7:7" s="455" customFormat="1" x14ac:dyDescent="0.25">
      <c r="G728" s="463"/>
    </row>
    <row r="729" spans="7:7" s="455" customFormat="1" x14ac:dyDescent="0.25">
      <c r="G729" s="463"/>
    </row>
    <row r="730" spans="7:7" s="455" customFormat="1" x14ac:dyDescent="0.25">
      <c r="G730" s="463"/>
    </row>
    <row r="731" spans="7:7" s="455" customFormat="1" x14ac:dyDescent="0.25">
      <c r="G731" s="463"/>
    </row>
    <row r="732" spans="7:7" s="455" customFormat="1" x14ac:dyDescent="0.25">
      <c r="G732" s="463"/>
    </row>
    <row r="733" spans="7:7" s="455" customFormat="1" x14ac:dyDescent="0.25">
      <c r="G733" s="463"/>
    </row>
    <row r="734" spans="7:7" s="455" customFormat="1" x14ac:dyDescent="0.25">
      <c r="G734" s="463"/>
    </row>
    <row r="735" spans="7:7" s="455" customFormat="1" x14ac:dyDescent="0.25">
      <c r="G735" s="463"/>
    </row>
    <row r="736" spans="7:7" s="455" customFormat="1" x14ac:dyDescent="0.25">
      <c r="G736" s="463"/>
    </row>
    <row r="737" spans="7:7" s="455" customFormat="1" x14ac:dyDescent="0.25">
      <c r="G737" s="463"/>
    </row>
    <row r="738" spans="7:7" s="455" customFormat="1" x14ac:dyDescent="0.25">
      <c r="G738" s="463"/>
    </row>
    <row r="739" spans="7:7" s="455" customFormat="1" x14ac:dyDescent="0.25">
      <c r="G739" s="463"/>
    </row>
    <row r="740" spans="7:7" s="455" customFormat="1" x14ac:dyDescent="0.25">
      <c r="G740" s="463"/>
    </row>
    <row r="741" spans="7:7" s="455" customFormat="1" x14ac:dyDescent="0.25">
      <c r="G741" s="463"/>
    </row>
    <row r="742" spans="7:7" s="455" customFormat="1" x14ac:dyDescent="0.25">
      <c r="G742" s="463"/>
    </row>
    <row r="743" spans="7:7" s="455" customFormat="1" x14ac:dyDescent="0.25">
      <c r="G743" s="463"/>
    </row>
    <row r="744" spans="7:7" s="455" customFormat="1" x14ac:dyDescent="0.25">
      <c r="G744" s="463"/>
    </row>
    <row r="745" spans="7:7" s="455" customFormat="1" x14ac:dyDescent="0.25">
      <c r="G745" s="463"/>
    </row>
    <row r="746" spans="7:7" s="455" customFormat="1" x14ac:dyDescent="0.25">
      <c r="G746" s="463"/>
    </row>
    <row r="747" spans="7:7" s="455" customFormat="1" x14ac:dyDescent="0.25">
      <c r="G747" s="463"/>
    </row>
    <row r="748" spans="7:7" s="455" customFormat="1" x14ac:dyDescent="0.25">
      <c r="G748" s="463"/>
    </row>
    <row r="749" spans="7:7" s="455" customFormat="1" x14ac:dyDescent="0.25">
      <c r="G749" s="463"/>
    </row>
    <row r="750" spans="7:7" s="455" customFormat="1" x14ac:dyDescent="0.25">
      <c r="G750" s="463"/>
    </row>
    <row r="751" spans="7:7" s="455" customFormat="1" x14ac:dyDescent="0.25">
      <c r="G751" s="463"/>
    </row>
    <row r="752" spans="7:7" s="455" customFormat="1" x14ac:dyDescent="0.25">
      <c r="G752" s="463"/>
    </row>
    <row r="753" spans="7:7" s="455" customFormat="1" x14ac:dyDescent="0.25">
      <c r="G753" s="463"/>
    </row>
    <row r="754" spans="7:7" s="455" customFormat="1" x14ac:dyDescent="0.25">
      <c r="G754" s="463"/>
    </row>
    <row r="755" spans="7:7" s="455" customFormat="1" x14ac:dyDescent="0.25">
      <c r="G755" s="463"/>
    </row>
    <row r="756" spans="7:7" s="455" customFormat="1" x14ac:dyDescent="0.25">
      <c r="G756" s="463"/>
    </row>
    <row r="757" spans="7:7" s="455" customFormat="1" x14ac:dyDescent="0.25">
      <c r="G757" s="463"/>
    </row>
    <row r="758" spans="7:7" s="455" customFormat="1" x14ac:dyDescent="0.25">
      <c r="G758" s="463"/>
    </row>
    <row r="759" spans="7:7" s="455" customFormat="1" x14ac:dyDescent="0.25">
      <c r="G759" s="463"/>
    </row>
    <row r="760" spans="7:7" s="455" customFormat="1" x14ac:dyDescent="0.25">
      <c r="G760" s="463"/>
    </row>
    <row r="761" spans="7:7" s="455" customFormat="1" x14ac:dyDescent="0.25">
      <c r="G761" s="463"/>
    </row>
    <row r="762" spans="7:7" s="455" customFormat="1" x14ac:dyDescent="0.25">
      <c r="G762" s="463"/>
    </row>
    <row r="763" spans="7:7" s="455" customFormat="1" x14ac:dyDescent="0.25">
      <c r="G763" s="463"/>
    </row>
    <row r="764" spans="7:7" s="455" customFormat="1" x14ac:dyDescent="0.25">
      <c r="G764" s="463"/>
    </row>
    <row r="765" spans="7:7" s="455" customFormat="1" x14ac:dyDescent="0.25">
      <c r="G765" s="463"/>
    </row>
    <row r="766" spans="7:7" s="455" customFormat="1" x14ac:dyDescent="0.25">
      <c r="G766" s="463"/>
    </row>
    <row r="767" spans="7:7" s="455" customFormat="1" x14ac:dyDescent="0.25">
      <c r="G767" s="463"/>
    </row>
    <row r="768" spans="7:7" s="455" customFormat="1" x14ac:dyDescent="0.25">
      <c r="G768" s="463"/>
    </row>
    <row r="769" spans="7:7" s="455" customFormat="1" x14ac:dyDescent="0.25">
      <c r="G769" s="463"/>
    </row>
    <row r="770" spans="7:7" s="455" customFormat="1" x14ac:dyDescent="0.25">
      <c r="G770" s="463"/>
    </row>
    <row r="771" spans="7:7" s="455" customFormat="1" x14ac:dyDescent="0.25">
      <c r="G771" s="463"/>
    </row>
    <row r="772" spans="7:7" s="455" customFormat="1" x14ac:dyDescent="0.25">
      <c r="G772" s="463"/>
    </row>
    <row r="773" spans="7:7" s="455" customFormat="1" x14ac:dyDescent="0.25">
      <c r="G773" s="463"/>
    </row>
    <row r="774" spans="7:7" s="455" customFormat="1" x14ac:dyDescent="0.25">
      <c r="G774" s="463"/>
    </row>
    <row r="775" spans="7:7" s="455" customFormat="1" x14ac:dyDescent="0.25">
      <c r="G775" s="463"/>
    </row>
    <row r="776" spans="7:7" s="455" customFormat="1" x14ac:dyDescent="0.25">
      <c r="G776" s="463"/>
    </row>
    <row r="777" spans="7:7" s="455" customFormat="1" x14ac:dyDescent="0.25">
      <c r="G777" s="463"/>
    </row>
    <row r="778" spans="7:7" s="455" customFormat="1" x14ac:dyDescent="0.25">
      <c r="G778" s="463"/>
    </row>
    <row r="779" spans="7:7" s="455" customFormat="1" x14ac:dyDescent="0.25">
      <c r="G779" s="463"/>
    </row>
    <row r="780" spans="7:7" s="455" customFormat="1" x14ac:dyDescent="0.25">
      <c r="G780" s="463"/>
    </row>
    <row r="781" spans="7:7" s="455" customFormat="1" x14ac:dyDescent="0.25">
      <c r="G781" s="463"/>
    </row>
    <row r="782" spans="7:7" s="455" customFormat="1" x14ac:dyDescent="0.25">
      <c r="G782" s="463"/>
    </row>
    <row r="783" spans="7:7" s="455" customFormat="1" x14ac:dyDescent="0.25">
      <c r="G783" s="463"/>
    </row>
    <row r="784" spans="7:7" s="455" customFormat="1" x14ac:dyDescent="0.25">
      <c r="G784" s="463"/>
    </row>
    <row r="785" spans="7:7" s="455" customFormat="1" x14ac:dyDescent="0.25">
      <c r="G785" s="463"/>
    </row>
    <row r="786" spans="7:7" s="455" customFormat="1" x14ac:dyDescent="0.25">
      <c r="G786" s="463"/>
    </row>
    <row r="787" spans="7:7" s="455" customFormat="1" x14ac:dyDescent="0.25">
      <c r="G787" s="463"/>
    </row>
    <row r="788" spans="7:7" s="455" customFormat="1" x14ac:dyDescent="0.25">
      <c r="G788" s="463"/>
    </row>
    <row r="789" spans="7:7" s="455" customFormat="1" x14ac:dyDescent="0.25">
      <c r="G789" s="463"/>
    </row>
    <row r="790" spans="7:7" s="455" customFormat="1" x14ac:dyDescent="0.25">
      <c r="G790" s="463"/>
    </row>
    <row r="791" spans="7:7" s="455" customFormat="1" x14ac:dyDescent="0.25">
      <c r="G791" s="463"/>
    </row>
    <row r="792" spans="7:7" s="455" customFormat="1" x14ac:dyDescent="0.25">
      <c r="G792" s="463"/>
    </row>
    <row r="793" spans="7:7" s="455" customFormat="1" x14ac:dyDescent="0.25">
      <c r="G793" s="463"/>
    </row>
    <row r="794" spans="7:7" s="455" customFormat="1" x14ac:dyDescent="0.25">
      <c r="G794" s="463"/>
    </row>
    <row r="795" spans="7:7" s="455" customFormat="1" x14ac:dyDescent="0.25">
      <c r="G795" s="463"/>
    </row>
    <row r="796" spans="7:7" s="455" customFormat="1" x14ac:dyDescent="0.25">
      <c r="G796" s="463"/>
    </row>
    <row r="797" spans="7:7" s="455" customFormat="1" x14ac:dyDescent="0.25">
      <c r="G797" s="463"/>
    </row>
    <row r="798" spans="7:7" s="455" customFormat="1" x14ac:dyDescent="0.25">
      <c r="G798" s="463"/>
    </row>
    <row r="799" spans="7:7" s="455" customFormat="1" x14ac:dyDescent="0.25">
      <c r="G799" s="463"/>
    </row>
    <row r="800" spans="7:7" s="455" customFormat="1" x14ac:dyDescent="0.25">
      <c r="G800" s="463"/>
    </row>
    <row r="801" spans="7:7" s="455" customFormat="1" x14ac:dyDescent="0.25">
      <c r="G801" s="463"/>
    </row>
    <row r="802" spans="7:7" s="455" customFormat="1" x14ac:dyDescent="0.25">
      <c r="G802" s="463"/>
    </row>
    <row r="803" spans="7:7" s="455" customFormat="1" x14ac:dyDescent="0.25">
      <c r="G803" s="463"/>
    </row>
    <row r="804" spans="7:7" s="455" customFormat="1" x14ac:dyDescent="0.25">
      <c r="G804" s="463"/>
    </row>
    <row r="805" spans="7:7" s="455" customFormat="1" x14ac:dyDescent="0.25">
      <c r="G805" s="463"/>
    </row>
    <row r="806" spans="7:7" s="455" customFormat="1" x14ac:dyDescent="0.25">
      <c r="G806" s="463"/>
    </row>
    <row r="807" spans="7:7" s="455" customFormat="1" x14ac:dyDescent="0.25">
      <c r="G807" s="463"/>
    </row>
    <row r="808" spans="7:7" s="455" customFormat="1" x14ac:dyDescent="0.25">
      <c r="G808" s="463"/>
    </row>
    <row r="809" spans="7:7" s="455" customFormat="1" x14ac:dyDescent="0.25">
      <c r="G809" s="463"/>
    </row>
    <row r="810" spans="7:7" s="455" customFormat="1" x14ac:dyDescent="0.25">
      <c r="G810" s="463"/>
    </row>
    <row r="811" spans="7:7" s="455" customFormat="1" x14ac:dyDescent="0.25">
      <c r="G811" s="463"/>
    </row>
    <row r="812" spans="7:7" s="455" customFormat="1" x14ac:dyDescent="0.25">
      <c r="G812" s="463"/>
    </row>
    <row r="813" spans="7:7" s="455" customFormat="1" x14ac:dyDescent="0.25">
      <c r="G813" s="463"/>
    </row>
    <row r="814" spans="7:7" s="455" customFormat="1" x14ac:dyDescent="0.25">
      <c r="G814" s="463"/>
    </row>
    <row r="815" spans="7:7" s="455" customFormat="1" x14ac:dyDescent="0.25">
      <c r="G815" s="463"/>
    </row>
    <row r="816" spans="7:7" s="455" customFormat="1" x14ac:dyDescent="0.25">
      <c r="G816" s="463"/>
    </row>
    <row r="817" spans="7:7" s="455" customFormat="1" x14ac:dyDescent="0.25">
      <c r="G817" s="463"/>
    </row>
    <row r="818" spans="7:7" s="455" customFormat="1" x14ac:dyDescent="0.25">
      <c r="G818" s="463"/>
    </row>
    <row r="819" spans="7:7" s="455" customFormat="1" x14ac:dyDescent="0.25">
      <c r="G819" s="463"/>
    </row>
    <row r="820" spans="7:7" s="455" customFormat="1" x14ac:dyDescent="0.25">
      <c r="G820" s="463"/>
    </row>
    <row r="821" spans="7:7" s="455" customFormat="1" x14ac:dyDescent="0.25">
      <c r="G821" s="463"/>
    </row>
    <row r="822" spans="7:7" s="455" customFormat="1" x14ac:dyDescent="0.25">
      <c r="G822" s="463"/>
    </row>
    <row r="823" spans="7:7" s="455" customFormat="1" x14ac:dyDescent="0.25">
      <c r="G823" s="463"/>
    </row>
    <row r="824" spans="7:7" s="455" customFormat="1" x14ac:dyDescent="0.25">
      <c r="G824" s="463"/>
    </row>
    <row r="825" spans="7:7" s="455" customFormat="1" x14ac:dyDescent="0.25">
      <c r="G825" s="463"/>
    </row>
    <row r="826" spans="7:7" s="455" customFormat="1" x14ac:dyDescent="0.25">
      <c r="G826" s="463"/>
    </row>
    <row r="827" spans="7:7" s="455" customFormat="1" x14ac:dyDescent="0.25">
      <c r="G827" s="463"/>
    </row>
    <row r="828" spans="7:7" s="455" customFormat="1" x14ac:dyDescent="0.25">
      <c r="G828" s="463"/>
    </row>
    <row r="829" spans="7:7" s="455" customFormat="1" x14ac:dyDescent="0.25">
      <c r="G829" s="463"/>
    </row>
    <row r="830" spans="7:7" s="455" customFormat="1" x14ac:dyDescent="0.25">
      <c r="G830" s="463"/>
    </row>
    <row r="831" spans="7:7" s="455" customFormat="1" x14ac:dyDescent="0.25">
      <c r="G831" s="463"/>
    </row>
    <row r="832" spans="7:7" s="455" customFormat="1" x14ac:dyDescent="0.25">
      <c r="G832" s="463"/>
    </row>
    <row r="833" spans="7:7" s="455" customFormat="1" x14ac:dyDescent="0.25">
      <c r="G833" s="463"/>
    </row>
    <row r="834" spans="7:7" s="455" customFormat="1" x14ac:dyDescent="0.25">
      <c r="G834" s="463"/>
    </row>
    <row r="835" spans="7:7" s="455" customFormat="1" x14ac:dyDescent="0.25">
      <c r="G835" s="463"/>
    </row>
    <row r="836" spans="7:7" s="455" customFormat="1" x14ac:dyDescent="0.25">
      <c r="G836" s="463"/>
    </row>
    <row r="837" spans="7:7" s="455" customFormat="1" x14ac:dyDescent="0.25">
      <c r="G837" s="463"/>
    </row>
    <row r="838" spans="7:7" s="455" customFormat="1" x14ac:dyDescent="0.25">
      <c r="G838" s="463"/>
    </row>
    <row r="839" spans="7:7" s="455" customFormat="1" x14ac:dyDescent="0.25">
      <c r="G839" s="463"/>
    </row>
    <row r="840" spans="7:7" s="455" customFormat="1" x14ac:dyDescent="0.25">
      <c r="G840" s="463"/>
    </row>
    <row r="841" spans="7:7" s="455" customFormat="1" x14ac:dyDescent="0.25">
      <c r="G841" s="463"/>
    </row>
    <row r="842" spans="7:7" s="455" customFormat="1" x14ac:dyDescent="0.25">
      <c r="G842" s="463"/>
    </row>
    <row r="843" spans="7:7" s="455" customFormat="1" x14ac:dyDescent="0.25">
      <c r="G843" s="463"/>
    </row>
    <row r="844" spans="7:7" s="455" customFormat="1" x14ac:dyDescent="0.25">
      <c r="G844" s="463"/>
    </row>
    <row r="845" spans="7:7" s="455" customFormat="1" x14ac:dyDescent="0.25">
      <c r="G845" s="463"/>
    </row>
    <row r="846" spans="7:7" s="455" customFormat="1" x14ac:dyDescent="0.25">
      <c r="G846" s="463"/>
    </row>
    <row r="847" spans="7:7" s="455" customFormat="1" x14ac:dyDescent="0.25">
      <c r="G847" s="463"/>
    </row>
    <row r="848" spans="7:7" s="455" customFormat="1" x14ac:dyDescent="0.25">
      <c r="G848" s="463"/>
    </row>
    <row r="849" spans="7:7" s="455" customFormat="1" x14ac:dyDescent="0.25">
      <c r="G849" s="463"/>
    </row>
    <row r="850" spans="7:7" s="455" customFormat="1" x14ac:dyDescent="0.25">
      <c r="G850" s="463"/>
    </row>
    <row r="851" spans="7:7" s="455" customFormat="1" x14ac:dyDescent="0.25">
      <c r="G851" s="463"/>
    </row>
    <row r="852" spans="7:7" s="455" customFormat="1" x14ac:dyDescent="0.25">
      <c r="G852" s="463"/>
    </row>
    <row r="853" spans="7:7" s="455" customFormat="1" x14ac:dyDescent="0.25">
      <c r="G853" s="463"/>
    </row>
    <row r="854" spans="7:7" s="455" customFormat="1" x14ac:dyDescent="0.25">
      <c r="G854" s="463"/>
    </row>
    <row r="855" spans="7:7" s="455" customFormat="1" x14ac:dyDescent="0.25">
      <c r="G855" s="463"/>
    </row>
    <row r="856" spans="7:7" s="455" customFormat="1" x14ac:dyDescent="0.25">
      <c r="G856" s="463"/>
    </row>
    <row r="857" spans="7:7" s="455" customFormat="1" x14ac:dyDescent="0.25">
      <c r="G857" s="463"/>
    </row>
    <row r="858" spans="7:7" s="455" customFormat="1" x14ac:dyDescent="0.25">
      <c r="G858" s="463"/>
    </row>
    <row r="859" spans="7:7" s="455" customFormat="1" x14ac:dyDescent="0.25">
      <c r="G859" s="463"/>
    </row>
    <row r="860" spans="7:7" s="455" customFormat="1" x14ac:dyDescent="0.25">
      <c r="G860" s="463"/>
    </row>
    <row r="861" spans="7:7" s="455" customFormat="1" x14ac:dyDescent="0.25">
      <c r="G861" s="463"/>
    </row>
    <row r="862" spans="7:7" s="455" customFormat="1" x14ac:dyDescent="0.25">
      <c r="G862" s="463"/>
    </row>
    <row r="863" spans="7:7" s="455" customFormat="1" x14ac:dyDescent="0.25">
      <c r="G863" s="463"/>
    </row>
    <row r="864" spans="7:7" s="455" customFormat="1" x14ac:dyDescent="0.25">
      <c r="G864" s="463"/>
    </row>
    <row r="865" spans="7:7" s="455" customFormat="1" x14ac:dyDescent="0.25">
      <c r="G865" s="463"/>
    </row>
    <row r="866" spans="7:7" s="455" customFormat="1" x14ac:dyDescent="0.25">
      <c r="G866" s="463"/>
    </row>
    <row r="867" spans="7:7" s="455" customFormat="1" x14ac:dyDescent="0.25">
      <c r="G867" s="463"/>
    </row>
    <row r="868" spans="7:7" s="455" customFormat="1" x14ac:dyDescent="0.25">
      <c r="G868" s="463"/>
    </row>
    <row r="869" spans="7:7" s="455" customFormat="1" x14ac:dyDescent="0.25">
      <c r="G869" s="463"/>
    </row>
    <row r="870" spans="7:7" s="455" customFormat="1" x14ac:dyDescent="0.25">
      <c r="G870" s="463"/>
    </row>
    <row r="871" spans="7:7" s="455" customFormat="1" x14ac:dyDescent="0.25">
      <c r="G871" s="463"/>
    </row>
    <row r="872" spans="7:7" s="455" customFormat="1" x14ac:dyDescent="0.25">
      <c r="G872" s="463"/>
    </row>
    <row r="873" spans="7:7" s="455" customFormat="1" x14ac:dyDescent="0.25">
      <c r="G873" s="463"/>
    </row>
    <row r="874" spans="7:7" s="455" customFormat="1" x14ac:dyDescent="0.25">
      <c r="G874" s="463"/>
    </row>
    <row r="875" spans="7:7" s="455" customFormat="1" x14ac:dyDescent="0.25">
      <c r="G875" s="463"/>
    </row>
    <row r="876" spans="7:7" s="455" customFormat="1" x14ac:dyDescent="0.25">
      <c r="G876" s="463"/>
    </row>
    <row r="877" spans="7:7" s="455" customFormat="1" x14ac:dyDescent="0.25">
      <c r="G877" s="463"/>
    </row>
    <row r="878" spans="7:7" s="455" customFormat="1" x14ac:dyDescent="0.25">
      <c r="G878" s="463"/>
    </row>
    <row r="879" spans="7:7" s="455" customFormat="1" x14ac:dyDescent="0.25">
      <c r="G879" s="463"/>
    </row>
    <row r="880" spans="7:7" s="455" customFormat="1" x14ac:dyDescent="0.25">
      <c r="G880" s="463"/>
    </row>
    <row r="881" spans="7:7" s="455" customFormat="1" x14ac:dyDescent="0.25">
      <c r="G881" s="463"/>
    </row>
    <row r="882" spans="7:7" s="455" customFormat="1" x14ac:dyDescent="0.25">
      <c r="G882" s="463"/>
    </row>
    <row r="883" spans="7:7" s="455" customFormat="1" x14ac:dyDescent="0.25">
      <c r="G883" s="463"/>
    </row>
    <row r="884" spans="7:7" s="455" customFormat="1" x14ac:dyDescent="0.25">
      <c r="G884" s="463"/>
    </row>
    <row r="885" spans="7:7" s="455" customFormat="1" x14ac:dyDescent="0.25">
      <c r="G885" s="463"/>
    </row>
    <row r="886" spans="7:7" s="455" customFormat="1" x14ac:dyDescent="0.25">
      <c r="G886" s="463"/>
    </row>
    <row r="887" spans="7:7" s="455" customFormat="1" x14ac:dyDescent="0.25">
      <c r="G887" s="463"/>
    </row>
    <row r="888" spans="7:7" s="455" customFormat="1" x14ac:dyDescent="0.25">
      <c r="G888" s="463"/>
    </row>
    <row r="889" spans="7:7" s="455" customFormat="1" x14ac:dyDescent="0.25">
      <c r="G889" s="463"/>
    </row>
    <row r="890" spans="7:7" s="455" customFormat="1" x14ac:dyDescent="0.25">
      <c r="G890" s="463"/>
    </row>
    <row r="891" spans="7:7" s="455" customFormat="1" x14ac:dyDescent="0.25">
      <c r="G891" s="463"/>
    </row>
    <row r="892" spans="7:7" s="455" customFormat="1" x14ac:dyDescent="0.25">
      <c r="G892" s="463"/>
    </row>
    <row r="893" spans="7:7" s="455" customFormat="1" x14ac:dyDescent="0.25">
      <c r="G893" s="463"/>
    </row>
    <row r="894" spans="7:7" s="455" customFormat="1" x14ac:dyDescent="0.25">
      <c r="G894" s="463"/>
    </row>
    <row r="895" spans="7:7" s="455" customFormat="1" x14ac:dyDescent="0.25">
      <c r="G895" s="463"/>
    </row>
    <row r="896" spans="7:7" s="455" customFormat="1" x14ac:dyDescent="0.25">
      <c r="G896" s="463"/>
    </row>
    <row r="897" spans="7:7" s="455" customFormat="1" x14ac:dyDescent="0.25">
      <c r="G897" s="463"/>
    </row>
    <row r="898" spans="7:7" s="455" customFormat="1" x14ac:dyDescent="0.25">
      <c r="G898" s="463"/>
    </row>
    <row r="899" spans="7:7" s="455" customFormat="1" x14ac:dyDescent="0.25">
      <c r="G899" s="463"/>
    </row>
    <row r="900" spans="7:7" s="455" customFormat="1" x14ac:dyDescent="0.25">
      <c r="G900" s="463"/>
    </row>
    <row r="901" spans="7:7" s="455" customFormat="1" x14ac:dyDescent="0.25">
      <c r="G901" s="463"/>
    </row>
    <row r="902" spans="7:7" s="455" customFormat="1" x14ac:dyDescent="0.25">
      <c r="G902" s="463"/>
    </row>
    <row r="903" spans="7:7" s="455" customFormat="1" x14ac:dyDescent="0.25">
      <c r="G903" s="463"/>
    </row>
    <row r="904" spans="7:7" s="455" customFormat="1" x14ac:dyDescent="0.25">
      <c r="G904" s="463"/>
    </row>
    <row r="905" spans="7:7" s="455" customFormat="1" x14ac:dyDescent="0.25">
      <c r="G905" s="463"/>
    </row>
    <row r="906" spans="7:7" s="455" customFormat="1" x14ac:dyDescent="0.25">
      <c r="G906" s="463"/>
    </row>
    <row r="907" spans="7:7" s="455" customFormat="1" x14ac:dyDescent="0.25">
      <c r="G907" s="463"/>
    </row>
    <row r="908" spans="7:7" s="455" customFormat="1" x14ac:dyDescent="0.25">
      <c r="G908" s="463"/>
    </row>
    <row r="909" spans="7:7" s="455" customFormat="1" x14ac:dyDescent="0.25">
      <c r="G909" s="463"/>
    </row>
    <row r="910" spans="7:7" s="455" customFormat="1" x14ac:dyDescent="0.25">
      <c r="G910" s="463"/>
    </row>
    <row r="911" spans="7:7" s="455" customFormat="1" x14ac:dyDescent="0.25">
      <c r="G911" s="463"/>
    </row>
    <row r="912" spans="7:7" s="455" customFormat="1" x14ac:dyDescent="0.25">
      <c r="G912" s="463"/>
    </row>
    <row r="913" spans="7:7" s="455" customFormat="1" x14ac:dyDescent="0.25">
      <c r="G913" s="463"/>
    </row>
    <row r="914" spans="7:7" s="455" customFormat="1" x14ac:dyDescent="0.25">
      <c r="G914" s="463"/>
    </row>
    <row r="915" spans="7:7" s="455" customFormat="1" x14ac:dyDescent="0.25">
      <c r="G915" s="463"/>
    </row>
    <row r="916" spans="7:7" s="455" customFormat="1" x14ac:dyDescent="0.25">
      <c r="G916" s="463"/>
    </row>
    <row r="917" spans="7:7" s="455" customFormat="1" x14ac:dyDescent="0.25">
      <c r="G917" s="463"/>
    </row>
    <row r="918" spans="7:7" s="455" customFormat="1" x14ac:dyDescent="0.25">
      <c r="G918" s="463"/>
    </row>
    <row r="919" spans="7:7" s="455" customFormat="1" x14ac:dyDescent="0.25">
      <c r="G919" s="463"/>
    </row>
    <row r="920" spans="7:7" s="455" customFormat="1" x14ac:dyDescent="0.25">
      <c r="G920" s="463"/>
    </row>
    <row r="921" spans="7:7" s="455" customFormat="1" x14ac:dyDescent="0.25">
      <c r="G921" s="463"/>
    </row>
    <row r="922" spans="7:7" s="455" customFormat="1" x14ac:dyDescent="0.25">
      <c r="G922" s="463"/>
    </row>
    <row r="923" spans="7:7" s="455" customFormat="1" x14ac:dyDescent="0.25">
      <c r="G923" s="463"/>
    </row>
    <row r="924" spans="7:7" s="455" customFormat="1" x14ac:dyDescent="0.25">
      <c r="G924" s="463"/>
    </row>
    <row r="925" spans="7:7" s="455" customFormat="1" x14ac:dyDescent="0.25">
      <c r="G925" s="463"/>
    </row>
    <row r="926" spans="7:7" s="455" customFormat="1" x14ac:dyDescent="0.25">
      <c r="G926" s="463"/>
    </row>
    <row r="927" spans="7:7" s="455" customFormat="1" x14ac:dyDescent="0.25">
      <c r="G927" s="463"/>
    </row>
    <row r="928" spans="7:7" s="455" customFormat="1" x14ac:dyDescent="0.25">
      <c r="G928" s="463"/>
    </row>
    <row r="929" spans="7:7" s="455" customFormat="1" x14ac:dyDescent="0.25">
      <c r="G929" s="463"/>
    </row>
    <row r="930" spans="7:7" s="455" customFormat="1" x14ac:dyDescent="0.25">
      <c r="G930" s="463"/>
    </row>
    <row r="931" spans="7:7" s="455" customFormat="1" x14ac:dyDescent="0.25">
      <c r="G931" s="463"/>
    </row>
    <row r="932" spans="7:7" s="455" customFormat="1" x14ac:dyDescent="0.25">
      <c r="G932" s="463"/>
    </row>
    <row r="933" spans="7:7" s="455" customFormat="1" x14ac:dyDescent="0.25">
      <c r="G933" s="463"/>
    </row>
    <row r="934" spans="7:7" s="455" customFormat="1" x14ac:dyDescent="0.25">
      <c r="G934" s="463"/>
    </row>
    <row r="935" spans="7:7" s="455" customFormat="1" x14ac:dyDescent="0.25">
      <c r="G935" s="463"/>
    </row>
    <row r="936" spans="7:7" s="455" customFormat="1" x14ac:dyDescent="0.25">
      <c r="G936" s="463"/>
    </row>
    <row r="937" spans="7:7" s="455" customFormat="1" x14ac:dyDescent="0.25">
      <c r="G937" s="463"/>
    </row>
    <row r="938" spans="7:7" s="455" customFormat="1" x14ac:dyDescent="0.25">
      <c r="G938" s="463"/>
    </row>
    <row r="939" spans="7:7" s="455" customFormat="1" x14ac:dyDescent="0.25">
      <c r="G939" s="463"/>
    </row>
    <row r="940" spans="7:7" s="455" customFormat="1" x14ac:dyDescent="0.25">
      <c r="G940" s="463"/>
    </row>
    <row r="941" spans="7:7" s="455" customFormat="1" x14ac:dyDescent="0.25">
      <c r="G941" s="463"/>
    </row>
    <row r="942" spans="7:7" s="455" customFormat="1" x14ac:dyDescent="0.25">
      <c r="G942" s="463"/>
    </row>
    <row r="943" spans="7:7" s="455" customFormat="1" x14ac:dyDescent="0.25">
      <c r="G943" s="463"/>
    </row>
    <row r="944" spans="7:7" s="455" customFormat="1" x14ac:dyDescent="0.25">
      <c r="G944" s="463"/>
    </row>
    <row r="945" spans="7:7" s="455" customFormat="1" x14ac:dyDescent="0.25">
      <c r="G945" s="463"/>
    </row>
    <row r="946" spans="7:7" s="455" customFormat="1" x14ac:dyDescent="0.25">
      <c r="G946" s="463"/>
    </row>
    <row r="947" spans="7:7" s="455" customFormat="1" x14ac:dyDescent="0.25">
      <c r="G947" s="463"/>
    </row>
    <row r="948" spans="7:7" s="455" customFormat="1" x14ac:dyDescent="0.25">
      <c r="G948" s="463"/>
    </row>
    <row r="949" spans="7:7" s="455" customFormat="1" x14ac:dyDescent="0.25">
      <c r="G949" s="463"/>
    </row>
    <row r="950" spans="7:7" s="455" customFormat="1" x14ac:dyDescent="0.25">
      <c r="G950" s="463"/>
    </row>
    <row r="951" spans="7:7" s="455" customFormat="1" x14ac:dyDescent="0.25">
      <c r="G951" s="463"/>
    </row>
    <row r="952" spans="7:7" s="455" customFormat="1" x14ac:dyDescent="0.25">
      <c r="G952" s="463"/>
    </row>
    <row r="953" spans="7:7" s="455" customFormat="1" x14ac:dyDescent="0.25">
      <c r="G953" s="463"/>
    </row>
    <row r="954" spans="7:7" s="455" customFormat="1" x14ac:dyDescent="0.25">
      <c r="G954" s="463"/>
    </row>
    <row r="955" spans="7:7" s="455" customFormat="1" x14ac:dyDescent="0.25">
      <c r="G955" s="463"/>
    </row>
    <row r="956" spans="7:7" s="455" customFormat="1" x14ac:dyDescent="0.25">
      <c r="G956" s="463"/>
    </row>
    <row r="957" spans="7:7" s="455" customFormat="1" x14ac:dyDescent="0.25">
      <c r="G957" s="463"/>
    </row>
    <row r="958" spans="7:7" s="455" customFormat="1" x14ac:dyDescent="0.25">
      <c r="G958" s="463"/>
    </row>
    <row r="959" spans="7:7" s="455" customFormat="1" x14ac:dyDescent="0.25">
      <c r="G959" s="463"/>
    </row>
    <row r="960" spans="7:7" s="455" customFormat="1" x14ac:dyDescent="0.25">
      <c r="G960" s="463"/>
    </row>
    <row r="961" spans="7:7" s="455" customFormat="1" x14ac:dyDescent="0.25">
      <c r="G961" s="463"/>
    </row>
    <row r="962" spans="7:7" s="455" customFormat="1" x14ac:dyDescent="0.25">
      <c r="G962" s="463"/>
    </row>
    <row r="963" spans="7:7" s="455" customFormat="1" x14ac:dyDescent="0.25">
      <c r="G963" s="463"/>
    </row>
    <row r="964" spans="7:7" s="455" customFormat="1" x14ac:dyDescent="0.25">
      <c r="G964" s="463"/>
    </row>
    <row r="965" spans="7:7" s="455" customFormat="1" x14ac:dyDescent="0.25">
      <c r="G965" s="463"/>
    </row>
    <row r="966" spans="7:7" s="455" customFormat="1" x14ac:dyDescent="0.25">
      <c r="G966" s="463"/>
    </row>
    <row r="967" spans="7:7" s="455" customFormat="1" x14ac:dyDescent="0.25">
      <c r="G967" s="463"/>
    </row>
    <row r="968" spans="7:7" s="455" customFormat="1" x14ac:dyDescent="0.25">
      <c r="G968" s="463"/>
    </row>
    <row r="969" spans="7:7" s="455" customFormat="1" x14ac:dyDescent="0.25">
      <c r="G969" s="463"/>
    </row>
    <row r="970" spans="7:7" s="455" customFormat="1" x14ac:dyDescent="0.25">
      <c r="G970" s="463"/>
    </row>
    <row r="971" spans="7:7" s="455" customFormat="1" x14ac:dyDescent="0.25">
      <c r="G971" s="463"/>
    </row>
    <row r="972" spans="7:7" s="455" customFormat="1" x14ac:dyDescent="0.25">
      <c r="G972" s="463"/>
    </row>
    <row r="973" spans="7:7" s="455" customFormat="1" x14ac:dyDescent="0.25">
      <c r="G973" s="463"/>
    </row>
    <row r="974" spans="7:7" s="455" customFormat="1" x14ac:dyDescent="0.25">
      <c r="G974" s="463"/>
    </row>
    <row r="975" spans="7:7" s="455" customFormat="1" x14ac:dyDescent="0.25">
      <c r="G975" s="463"/>
    </row>
    <row r="976" spans="7:7" s="455" customFormat="1" x14ac:dyDescent="0.25">
      <c r="G976" s="463"/>
    </row>
    <row r="977" spans="7:7" s="455" customFormat="1" x14ac:dyDescent="0.25">
      <c r="G977" s="463"/>
    </row>
    <row r="978" spans="7:7" s="455" customFormat="1" x14ac:dyDescent="0.25">
      <c r="G978" s="463"/>
    </row>
    <row r="979" spans="7:7" s="455" customFormat="1" x14ac:dyDescent="0.25">
      <c r="G979" s="463"/>
    </row>
    <row r="980" spans="7:7" s="455" customFormat="1" x14ac:dyDescent="0.25">
      <c r="G980" s="463"/>
    </row>
    <row r="981" spans="7:7" s="455" customFormat="1" x14ac:dyDescent="0.25">
      <c r="G981" s="463"/>
    </row>
    <row r="982" spans="7:7" s="455" customFormat="1" x14ac:dyDescent="0.25">
      <c r="G982" s="463"/>
    </row>
    <row r="983" spans="7:7" s="455" customFormat="1" x14ac:dyDescent="0.25">
      <c r="G983" s="463"/>
    </row>
    <row r="984" spans="7:7" s="455" customFormat="1" x14ac:dyDescent="0.25">
      <c r="G984" s="463"/>
    </row>
    <row r="985" spans="7:7" s="455" customFormat="1" x14ac:dyDescent="0.25">
      <c r="G985" s="463"/>
    </row>
    <row r="986" spans="7:7" s="455" customFormat="1" x14ac:dyDescent="0.25">
      <c r="G986" s="463"/>
    </row>
    <row r="987" spans="7:7" s="455" customFormat="1" x14ac:dyDescent="0.25">
      <c r="G987" s="463"/>
    </row>
    <row r="988" spans="7:7" s="455" customFormat="1" x14ac:dyDescent="0.25">
      <c r="G988" s="463"/>
    </row>
    <row r="989" spans="7:7" s="455" customFormat="1" x14ac:dyDescent="0.25">
      <c r="G989" s="463"/>
    </row>
    <row r="990" spans="7:7" s="455" customFormat="1" x14ac:dyDescent="0.25">
      <c r="G990" s="463"/>
    </row>
    <row r="991" spans="7:7" s="455" customFormat="1" x14ac:dyDescent="0.25">
      <c r="G991" s="463"/>
    </row>
    <row r="992" spans="7:7" s="455" customFormat="1" x14ac:dyDescent="0.25">
      <c r="G992" s="463"/>
    </row>
    <row r="993" spans="7:7" s="455" customFormat="1" x14ac:dyDescent="0.25">
      <c r="G993" s="463"/>
    </row>
    <row r="994" spans="7:7" s="455" customFormat="1" x14ac:dyDescent="0.25">
      <c r="G994" s="463"/>
    </row>
    <row r="995" spans="7:7" s="455" customFormat="1" x14ac:dyDescent="0.25">
      <c r="G995" s="463"/>
    </row>
    <row r="996" spans="7:7" s="455" customFormat="1" x14ac:dyDescent="0.25">
      <c r="G996" s="463"/>
    </row>
    <row r="997" spans="7:7" s="455" customFormat="1" x14ac:dyDescent="0.25">
      <c r="G997" s="463"/>
    </row>
    <row r="998" spans="7:7" s="455" customFormat="1" x14ac:dyDescent="0.25">
      <c r="G998" s="463"/>
    </row>
    <row r="999" spans="7:7" s="455" customFormat="1" x14ac:dyDescent="0.25">
      <c r="G999" s="463"/>
    </row>
    <row r="1000" spans="7:7" s="455" customFormat="1" x14ac:dyDescent="0.25">
      <c r="G1000" s="463"/>
    </row>
    <row r="1001" spans="7:7" s="455" customFormat="1" x14ac:dyDescent="0.25">
      <c r="G1001" s="463"/>
    </row>
    <row r="1002" spans="7:7" s="455" customFormat="1" x14ac:dyDescent="0.25">
      <c r="G1002" s="463"/>
    </row>
    <row r="1003" spans="7:7" s="455" customFormat="1" x14ac:dyDescent="0.25">
      <c r="G1003" s="463"/>
    </row>
    <row r="1004" spans="7:7" s="455" customFormat="1" x14ac:dyDescent="0.25">
      <c r="G1004" s="463"/>
    </row>
    <row r="1005" spans="7:7" s="455" customFormat="1" x14ac:dyDescent="0.25">
      <c r="G1005" s="463"/>
    </row>
    <row r="1006" spans="7:7" s="455" customFormat="1" x14ac:dyDescent="0.25">
      <c r="G1006" s="463"/>
    </row>
    <row r="1007" spans="7:7" s="455" customFormat="1" x14ac:dyDescent="0.25">
      <c r="G1007" s="463"/>
    </row>
    <row r="1008" spans="7:7" s="455" customFormat="1" x14ac:dyDescent="0.25">
      <c r="G1008" s="463"/>
    </row>
    <row r="1009" spans="7:7" s="455" customFormat="1" x14ac:dyDescent="0.25">
      <c r="G1009" s="463"/>
    </row>
    <row r="1010" spans="7:7" s="455" customFormat="1" x14ac:dyDescent="0.25">
      <c r="G1010" s="463"/>
    </row>
    <row r="1011" spans="7:7" s="455" customFormat="1" x14ac:dyDescent="0.25">
      <c r="G1011" s="463"/>
    </row>
    <row r="1012" spans="7:7" s="455" customFormat="1" x14ac:dyDescent="0.25">
      <c r="G1012" s="463"/>
    </row>
    <row r="1013" spans="7:7" s="455" customFormat="1" x14ac:dyDescent="0.25">
      <c r="G1013" s="463"/>
    </row>
    <row r="1014" spans="7:7" s="455" customFormat="1" x14ac:dyDescent="0.25">
      <c r="G1014" s="463"/>
    </row>
    <row r="1015" spans="7:7" s="455" customFormat="1" x14ac:dyDescent="0.25">
      <c r="G1015" s="463"/>
    </row>
    <row r="1016" spans="7:7" s="455" customFormat="1" x14ac:dyDescent="0.25">
      <c r="G1016" s="463"/>
    </row>
    <row r="1017" spans="7:7" s="455" customFormat="1" x14ac:dyDescent="0.25">
      <c r="G1017" s="463"/>
    </row>
    <row r="1018" spans="7:7" s="455" customFormat="1" x14ac:dyDescent="0.25">
      <c r="G1018" s="463"/>
    </row>
    <row r="1019" spans="7:7" s="455" customFormat="1" x14ac:dyDescent="0.25">
      <c r="G1019" s="463"/>
    </row>
    <row r="1020" spans="7:7" s="455" customFormat="1" x14ac:dyDescent="0.25">
      <c r="G1020" s="463"/>
    </row>
    <row r="1021" spans="7:7" s="455" customFormat="1" x14ac:dyDescent="0.25">
      <c r="G1021" s="463"/>
    </row>
    <row r="1022" spans="7:7" s="455" customFormat="1" x14ac:dyDescent="0.25">
      <c r="G1022" s="463"/>
    </row>
    <row r="1023" spans="7:7" s="455" customFormat="1" x14ac:dyDescent="0.25">
      <c r="G1023" s="463"/>
    </row>
    <row r="1024" spans="7:7" s="455" customFormat="1" x14ac:dyDescent="0.25">
      <c r="G1024" s="463"/>
    </row>
    <row r="1025" spans="7:7" s="455" customFormat="1" x14ac:dyDescent="0.25">
      <c r="G1025" s="463"/>
    </row>
    <row r="1026" spans="7:7" s="455" customFormat="1" x14ac:dyDescent="0.25">
      <c r="G1026" s="463"/>
    </row>
    <row r="1027" spans="7:7" s="455" customFormat="1" x14ac:dyDescent="0.25">
      <c r="G1027" s="463"/>
    </row>
    <row r="1028" spans="7:7" s="455" customFormat="1" x14ac:dyDescent="0.25">
      <c r="G1028" s="463"/>
    </row>
    <row r="1029" spans="7:7" s="455" customFormat="1" x14ac:dyDescent="0.25">
      <c r="G1029" s="463"/>
    </row>
    <row r="1030" spans="7:7" s="455" customFormat="1" x14ac:dyDescent="0.25">
      <c r="G1030" s="463"/>
    </row>
    <row r="1031" spans="7:7" s="455" customFormat="1" x14ac:dyDescent="0.25">
      <c r="G1031" s="463"/>
    </row>
    <row r="1032" spans="7:7" s="455" customFormat="1" x14ac:dyDescent="0.25">
      <c r="G1032" s="463"/>
    </row>
    <row r="1033" spans="7:7" s="455" customFormat="1" x14ac:dyDescent="0.25">
      <c r="G1033" s="463"/>
    </row>
    <row r="1034" spans="7:7" s="455" customFormat="1" x14ac:dyDescent="0.25">
      <c r="G1034" s="463"/>
    </row>
    <row r="1035" spans="7:7" s="455" customFormat="1" x14ac:dyDescent="0.25">
      <c r="G1035" s="463"/>
    </row>
    <row r="1036" spans="7:7" s="455" customFormat="1" x14ac:dyDescent="0.25">
      <c r="G1036" s="463"/>
    </row>
    <row r="1037" spans="7:7" s="455" customFormat="1" x14ac:dyDescent="0.25">
      <c r="G1037" s="463"/>
    </row>
    <row r="1038" spans="7:7" s="455" customFormat="1" x14ac:dyDescent="0.25">
      <c r="G1038" s="463"/>
    </row>
    <row r="1039" spans="7:7" s="455" customFormat="1" x14ac:dyDescent="0.25">
      <c r="G1039" s="463"/>
    </row>
    <row r="1040" spans="7:7" s="455" customFormat="1" x14ac:dyDescent="0.25">
      <c r="G1040" s="463"/>
    </row>
    <row r="1041" spans="7:7" s="455" customFormat="1" x14ac:dyDescent="0.25">
      <c r="G1041" s="463"/>
    </row>
    <row r="1042" spans="7:7" s="455" customFormat="1" x14ac:dyDescent="0.25">
      <c r="G1042" s="463"/>
    </row>
    <row r="1043" spans="7:7" s="455" customFormat="1" x14ac:dyDescent="0.25">
      <c r="G1043" s="463"/>
    </row>
    <row r="1044" spans="7:7" s="455" customFormat="1" x14ac:dyDescent="0.25">
      <c r="G1044" s="463"/>
    </row>
    <row r="1045" spans="7:7" s="455" customFormat="1" x14ac:dyDescent="0.25">
      <c r="G1045" s="463"/>
    </row>
    <row r="1046" spans="7:7" s="455" customFormat="1" x14ac:dyDescent="0.25">
      <c r="G1046" s="463"/>
    </row>
    <row r="1047" spans="7:7" s="455" customFormat="1" x14ac:dyDescent="0.25">
      <c r="G1047" s="463"/>
    </row>
    <row r="1048" spans="7:7" s="455" customFormat="1" x14ac:dyDescent="0.25">
      <c r="G1048" s="463"/>
    </row>
    <row r="1049" spans="7:7" s="455" customFormat="1" x14ac:dyDescent="0.25">
      <c r="G1049" s="463"/>
    </row>
    <row r="1050" spans="7:7" s="455" customFormat="1" x14ac:dyDescent="0.25">
      <c r="G1050" s="463"/>
    </row>
    <row r="1051" spans="7:7" s="455" customFormat="1" x14ac:dyDescent="0.25">
      <c r="G1051" s="463"/>
    </row>
    <row r="1052" spans="7:7" s="455" customFormat="1" x14ac:dyDescent="0.25">
      <c r="G1052" s="463"/>
    </row>
    <row r="1053" spans="7:7" s="455" customFormat="1" x14ac:dyDescent="0.25">
      <c r="G1053" s="463"/>
    </row>
    <row r="1054" spans="7:7" s="455" customFormat="1" x14ac:dyDescent="0.25">
      <c r="G1054" s="463"/>
    </row>
    <row r="1055" spans="7:7" s="455" customFormat="1" x14ac:dyDescent="0.25">
      <c r="G1055" s="463"/>
    </row>
    <row r="1056" spans="7:7" s="455" customFormat="1" x14ac:dyDescent="0.25">
      <c r="G1056" s="463"/>
    </row>
    <row r="1057" spans="7:7" s="455" customFormat="1" x14ac:dyDescent="0.25">
      <c r="G1057" s="463"/>
    </row>
    <row r="1058" spans="7:7" s="455" customFormat="1" x14ac:dyDescent="0.25">
      <c r="G1058" s="463"/>
    </row>
    <row r="1059" spans="7:7" s="455" customFormat="1" x14ac:dyDescent="0.25">
      <c r="G1059" s="463"/>
    </row>
    <row r="1060" spans="7:7" s="455" customFormat="1" x14ac:dyDescent="0.25">
      <c r="G1060" s="463"/>
    </row>
    <row r="1061" spans="7:7" s="455" customFormat="1" x14ac:dyDescent="0.25">
      <c r="G1061" s="463"/>
    </row>
    <row r="1062" spans="7:7" s="455" customFormat="1" x14ac:dyDescent="0.25">
      <c r="G1062" s="463"/>
    </row>
    <row r="1063" spans="7:7" s="455" customFormat="1" x14ac:dyDescent="0.25">
      <c r="G1063" s="463"/>
    </row>
    <row r="1064" spans="7:7" s="455" customFormat="1" x14ac:dyDescent="0.25">
      <c r="G1064" s="463"/>
    </row>
    <row r="1065" spans="7:7" s="455" customFormat="1" x14ac:dyDescent="0.25">
      <c r="G1065" s="463"/>
    </row>
    <row r="1066" spans="7:7" s="455" customFormat="1" x14ac:dyDescent="0.25">
      <c r="G1066" s="463"/>
    </row>
    <row r="1067" spans="7:7" s="455" customFormat="1" x14ac:dyDescent="0.25">
      <c r="G1067" s="463"/>
    </row>
    <row r="1068" spans="7:7" s="455" customFormat="1" x14ac:dyDescent="0.25">
      <c r="G1068" s="463"/>
    </row>
    <row r="1069" spans="7:7" s="455" customFormat="1" x14ac:dyDescent="0.25">
      <c r="G1069" s="463"/>
    </row>
    <row r="1070" spans="7:7" s="455" customFormat="1" x14ac:dyDescent="0.25">
      <c r="G1070" s="463"/>
    </row>
    <row r="1071" spans="7:7" s="455" customFormat="1" x14ac:dyDescent="0.25">
      <c r="G1071" s="463"/>
    </row>
    <row r="1072" spans="7:7" s="455" customFormat="1" x14ac:dyDescent="0.25">
      <c r="G1072" s="463"/>
    </row>
    <row r="1073" spans="7:7" s="455" customFormat="1" x14ac:dyDescent="0.25">
      <c r="G1073" s="463"/>
    </row>
    <row r="1074" spans="7:7" s="455" customFormat="1" x14ac:dyDescent="0.25">
      <c r="G1074" s="463"/>
    </row>
    <row r="1075" spans="7:7" s="455" customFormat="1" x14ac:dyDescent="0.25">
      <c r="G1075" s="463"/>
    </row>
    <row r="1076" spans="7:7" s="455" customFormat="1" x14ac:dyDescent="0.25">
      <c r="G1076" s="463"/>
    </row>
    <row r="1077" spans="7:7" s="455" customFormat="1" x14ac:dyDescent="0.25">
      <c r="G1077" s="463"/>
    </row>
    <row r="1078" spans="7:7" s="455" customFormat="1" x14ac:dyDescent="0.25">
      <c r="G1078" s="463"/>
    </row>
    <row r="1079" spans="7:7" s="455" customFormat="1" x14ac:dyDescent="0.25">
      <c r="G1079" s="463"/>
    </row>
    <row r="1080" spans="7:7" s="455" customFormat="1" x14ac:dyDescent="0.25">
      <c r="G1080" s="463"/>
    </row>
    <row r="1081" spans="7:7" s="455" customFormat="1" x14ac:dyDescent="0.25">
      <c r="G1081" s="463"/>
    </row>
    <row r="1082" spans="7:7" s="455" customFormat="1" x14ac:dyDescent="0.25">
      <c r="G1082" s="463"/>
    </row>
    <row r="1083" spans="7:7" s="455" customFormat="1" x14ac:dyDescent="0.25">
      <c r="G1083" s="463"/>
    </row>
    <row r="1084" spans="7:7" s="455" customFormat="1" x14ac:dyDescent="0.25">
      <c r="G1084" s="463"/>
    </row>
    <row r="1085" spans="7:7" s="455" customFormat="1" x14ac:dyDescent="0.25">
      <c r="G1085" s="463"/>
    </row>
    <row r="1086" spans="7:7" s="455" customFormat="1" x14ac:dyDescent="0.25">
      <c r="G1086" s="463"/>
    </row>
    <row r="1087" spans="7:7" s="455" customFormat="1" x14ac:dyDescent="0.25">
      <c r="G1087" s="463"/>
    </row>
    <row r="1088" spans="7:7" s="455" customFormat="1" x14ac:dyDescent="0.25">
      <c r="G1088" s="463"/>
    </row>
    <row r="1089" spans="7:7" s="455" customFormat="1" x14ac:dyDescent="0.25">
      <c r="G1089" s="463"/>
    </row>
    <row r="1090" spans="7:7" s="455" customFormat="1" x14ac:dyDescent="0.25">
      <c r="G1090" s="463"/>
    </row>
    <row r="1091" spans="7:7" s="455" customFormat="1" x14ac:dyDescent="0.25">
      <c r="G1091" s="463"/>
    </row>
    <row r="1092" spans="7:7" s="455" customFormat="1" x14ac:dyDescent="0.25">
      <c r="G1092" s="463"/>
    </row>
    <row r="1093" spans="7:7" s="455" customFormat="1" x14ac:dyDescent="0.25">
      <c r="G1093" s="463"/>
    </row>
    <row r="1094" spans="7:7" s="455" customFormat="1" x14ac:dyDescent="0.25">
      <c r="G1094" s="463"/>
    </row>
    <row r="1095" spans="7:7" s="455" customFormat="1" x14ac:dyDescent="0.25">
      <c r="G1095" s="463"/>
    </row>
    <row r="1096" spans="7:7" s="455" customFormat="1" x14ac:dyDescent="0.25">
      <c r="G1096" s="463"/>
    </row>
    <row r="1097" spans="7:7" s="455" customFormat="1" x14ac:dyDescent="0.25">
      <c r="G1097" s="463"/>
    </row>
    <row r="1098" spans="7:7" s="455" customFormat="1" x14ac:dyDescent="0.25">
      <c r="G1098" s="463"/>
    </row>
    <row r="1099" spans="7:7" s="455" customFormat="1" x14ac:dyDescent="0.25">
      <c r="G1099" s="463"/>
    </row>
    <row r="1100" spans="7:7" s="455" customFormat="1" x14ac:dyDescent="0.25">
      <c r="G1100" s="463"/>
    </row>
    <row r="1101" spans="7:7" s="455" customFormat="1" x14ac:dyDescent="0.25">
      <c r="G1101" s="463"/>
    </row>
    <row r="1102" spans="7:7" s="455" customFormat="1" x14ac:dyDescent="0.25">
      <c r="G1102" s="463"/>
    </row>
    <row r="1103" spans="7:7" s="455" customFormat="1" x14ac:dyDescent="0.25">
      <c r="G1103" s="463"/>
    </row>
    <row r="1104" spans="7:7" s="455" customFormat="1" x14ac:dyDescent="0.25">
      <c r="G1104" s="463"/>
    </row>
    <row r="1105" spans="7:7" s="455" customFormat="1" x14ac:dyDescent="0.25">
      <c r="G1105" s="463"/>
    </row>
    <row r="1106" spans="7:7" s="455" customFormat="1" x14ac:dyDescent="0.25">
      <c r="G1106" s="463"/>
    </row>
    <row r="1107" spans="7:7" s="455" customFormat="1" x14ac:dyDescent="0.25">
      <c r="G1107" s="463"/>
    </row>
    <row r="1108" spans="7:7" s="455" customFormat="1" x14ac:dyDescent="0.25">
      <c r="G1108" s="463"/>
    </row>
    <row r="1109" spans="7:7" s="455" customFormat="1" x14ac:dyDescent="0.25">
      <c r="G1109" s="463"/>
    </row>
    <row r="1110" spans="7:7" s="455" customFormat="1" x14ac:dyDescent="0.25">
      <c r="G1110" s="463"/>
    </row>
    <row r="1111" spans="7:7" s="455" customFormat="1" x14ac:dyDescent="0.25">
      <c r="G1111" s="463"/>
    </row>
    <row r="1112" spans="7:7" s="455" customFormat="1" x14ac:dyDescent="0.25">
      <c r="G1112" s="463"/>
    </row>
    <row r="1113" spans="7:7" s="455" customFormat="1" x14ac:dyDescent="0.25">
      <c r="G1113" s="463"/>
    </row>
    <row r="1114" spans="7:7" s="455" customFormat="1" x14ac:dyDescent="0.25">
      <c r="G1114" s="463"/>
    </row>
    <row r="1115" spans="7:7" s="455" customFormat="1" x14ac:dyDescent="0.25">
      <c r="G1115" s="463"/>
    </row>
    <row r="1116" spans="7:7" s="455" customFormat="1" x14ac:dyDescent="0.25">
      <c r="G1116" s="463"/>
    </row>
    <row r="1117" spans="7:7" s="455" customFormat="1" x14ac:dyDescent="0.25">
      <c r="G1117" s="463"/>
    </row>
    <row r="1118" spans="7:7" s="455" customFormat="1" x14ac:dyDescent="0.25">
      <c r="G1118" s="463"/>
    </row>
    <row r="1119" spans="7:7" s="455" customFormat="1" x14ac:dyDescent="0.25">
      <c r="G1119" s="463"/>
    </row>
    <row r="1120" spans="7:7" s="455" customFormat="1" x14ac:dyDescent="0.25">
      <c r="G1120" s="463"/>
    </row>
    <row r="1121" spans="7:7" s="455" customFormat="1" x14ac:dyDescent="0.25">
      <c r="G1121" s="463"/>
    </row>
    <row r="1122" spans="7:7" s="455" customFormat="1" x14ac:dyDescent="0.25">
      <c r="G1122" s="463"/>
    </row>
    <row r="1123" spans="7:7" s="455" customFormat="1" x14ac:dyDescent="0.25">
      <c r="G1123" s="463"/>
    </row>
    <row r="1124" spans="7:7" s="455" customFormat="1" x14ac:dyDescent="0.25">
      <c r="G1124" s="463"/>
    </row>
    <row r="1125" spans="7:7" s="455" customFormat="1" x14ac:dyDescent="0.25">
      <c r="G1125" s="463"/>
    </row>
    <row r="1126" spans="7:7" s="455" customFormat="1" x14ac:dyDescent="0.25">
      <c r="G1126" s="463"/>
    </row>
    <row r="1127" spans="7:7" s="455" customFormat="1" x14ac:dyDescent="0.25">
      <c r="G1127" s="463"/>
    </row>
    <row r="1128" spans="7:7" s="455" customFormat="1" x14ac:dyDescent="0.25">
      <c r="G1128" s="463"/>
    </row>
    <row r="1129" spans="7:7" s="455" customFormat="1" x14ac:dyDescent="0.25">
      <c r="G1129" s="463"/>
    </row>
    <row r="1130" spans="7:7" s="455" customFormat="1" x14ac:dyDescent="0.25">
      <c r="G1130" s="463"/>
    </row>
    <row r="1131" spans="7:7" s="455" customFormat="1" x14ac:dyDescent="0.25">
      <c r="G1131" s="463"/>
    </row>
    <row r="1132" spans="7:7" s="455" customFormat="1" x14ac:dyDescent="0.25">
      <c r="G1132" s="463"/>
    </row>
    <row r="1133" spans="7:7" s="455" customFormat="1" x14ac:dyDescent="0.25">
      <c r="G1133" s="463"/>
    </row>
    <row r="1134" spans="7:7" s="455" customFormat="1" x14ac:dyDescent="0.25">
      <c r="G1134" s="463"/>
    </row>
    <row r="1135" spans="7:7" s="455" customFormat="1" x14ac:dyDescent="0.25">
      <c r="G1135" s="463"/>
    </row>
    <row r="1136" spans="7:7" s="455" customFormat="1" x14ac:dyDescent="0.25">
      <c r="G1136" s="463"/>
    </row>
    <row r="1137" spans="7:7" s="455" customFormat="1" x14ac:dyDescent="0.25">
      <c r="G1137" s="463"/>
    </row>
    <row r="1138" spans="7:7" s="455" customFormat="1" x14ac:dyDescent="0.25">
      <c r="G1138" s="463"/>
    </row>
    <row r="1139" spans="7:7" s="455" customFormat="1" x14ac:dyDescent="0.25">
      <c r="G1139" s="463"/>
    </row>
    <row r="1140" spans="7:7" s="455" customFormat="1" x14ac:dyDescent="0.25">
      <c r="G1140" s="463"/>
    </row>
    <row r="1141" spans="7:7" s="455" customFormat="1" x14ac:dyDescent="0.25">
      <c r="G1141" s="463"/>
    </row>
    <row r="1142" spans="7:7" s="455" customFormat="1" x14ac:dyDescent="0.25">
      <c r="G1142" s="463"/>
    </row>
    <row r="1143" spans="7:7" s="455" customFormat="1" x14ac:dyDescent="0.25">
      <c r="G1143" s="463"/>
    </row>
    <row r="1144" spans="7:7" s="455" customFormat="1" x14ac:dyDescent="0.25">
      <c r="G1144" s="463"/>
    </row>
    <row r="1145" spans="7:7" s="455" customFormat="1" x14ac:dyDescent="0.25">
      <c r="G1145" s="463"/>
    </row>
    <row r="1146" spans="7:7" s="455" customFormat="1" x14ac:dyDescent="0.25">
      <c r="G1146" s="463"/>
    </row>
    <row r="1147" spans="7:7" s="455" customFormat="1" x14ac:dyDescent="0.25">
      <c r="G1147" s="463"/>
    </row>
    <row r="1148" spans="7:7" s="455" customFormat="1" x14ac:dyDescent="0.25">
      <c r="G1148" s="463"/>
    </row>
    <row r="1149" spans="7:7" s="455" customFormat="1" x14ac:dyDescent="0.25">
      <c r="G1149" s="463"/>
    </row>
    <row r="1150" spans="7:7" s="455" customFormat="1" x14ac:dyDescent="0.25">
      <c r="G1150" s="463"/>
    </row>
    <row r="1151" spans="7:7" s="455" customFormat="1" x14ac:dyDescent="0.25">
      <c r="G1151" s="463"/>
    </row>
    <row r="1152" spans="7:7" s="455" customFormat="1" x14ac:dyDescent="0.25">
      <c r="G1152" s="463"/>
    </row>
    <row r="1153" spans="7:7" s="455" customFormat="1" x14ac:dyDescent="0.25">
      <c r="G1153" s="463"/>
    </row>
    <row r="1154" spans="7:7" s="455" customFormat="1" x14ac:dyDescent="0.25">
      <c r="G1154" s="463"/>
    </row>
    <row r="1155" spans="7:7" s="455" customFormat="1" x14ac:dyDescent="0.25">
      <c r="G1155" s="463"/>
    </row>
    <row r="1156" spans="7:7" s="455" customFormat="1" x14ac:dyDescent="0.25">
      <c r="G1156" s="463"/>
    </row>
    <row r="1157" spans="7:7" s="455" customFormat="1" x14ac:dyDescent="0.25">
      <c r="G1157" s="463"/>
    </row>
    <row r="1158" spans="7:7" s="455" customFormat="1" x14ac:dyDescent="0.25">
      <c r="G1158" s="463"/>
    </row>
    <row r="1159" spans="7:7" s="455" customFormat="1" x14ac:dyDescent="0.25">
      <c r="G1159" s="463"/>
    </row>
    <row r="1160" spans="7:7" s="455" customFormat="1" x14ac:dyDescent="0.25">
      <c r="G1160" s="463"/>
    </row>
    <row r="1161" spans="7:7" s="455" customFormat="1" x14ac:dyDescent="0.25">
      <c r="G1161" s="463"/>
    </row>
    <row r="1162" spans="7:7" s="455" customFormat="1" x14ac:dyDescent="0.25">
      <c r="G1162" s="463"/>
    </row>
    <row r="1163" spans="7:7" s="455" customFormat="1" x14ac:dyDescent="0.25">
      <c r="G1163" s="463"/>
    </row>
    <row r="1164" spans="7:7" s="455" customFormat="1" x14ac:dyDescent="0.25">
      <c r="G1164" s="463"/>
    </row>
    <row r="1165" spans="7:7" s="455" customFormat="1" x14ac:dyDescent="0.25">
      <c r="G1165" s="463"/>
    </row>
    <row r="1166" spans="7:7" s="455" customFormat="1" x14ac:dyDescent="0.25">
      <c r="G1166" s="463"/>
    </row>
    <row r="1167" spans="7:7" s="455" customFormat="1" x14ac:dyDescent="0.25">
      <c r="G1167" s="463"/>
    </row>
    <row r="1168" spans="7:7" s="455" customFormat="1" x14ac:dyDescent="0.25">
      <c r="G1168" s="463"/>
    </row>
    <row r="1169" spans="7:7" s="455" customFormat="1" x14ac:dyDescent="0.25">
      <c r="G1169" s="463"/>
    </row>
    <row r="1170" spans="7:7" s="455" customFormat="1" x14ac:dyDescent="0.25">
      <c r="G1170" s="463"/>
    </row>
    <row r="1171" spans="7:7" s="455" customFormat="1" x14ac:dyDescent="0.25">
      <c r="G1171" s="463"/>
    </row>
    <row r="1172" spans="7:7" s="455" customFormat="1" x14ac:dyDescent="0.25">
      <c r="G1172" s="463"/>
    </row>
    <row r="1173" spans="7:7" s="455" customFormat="1" x14ac:dyDescent="0.25">
      <c r="G1173" s="463"/>
    </row>
    <row r="1174" spans="7:7" s="455" customFormat="1" x14ac:dyDescent="0.25">
      <c r="G1174" s="463"/>
    </row>
    <row r="1175" spans="7:7" s="455" customFormat="1" x14ac:dyDescent="0.25">
      <c r="G1175" s="463"/>
    </row>
    <row r="1176" spans="7:7" s="455" customFormat="1" x14ac:dyDescent="0.25">
      <c r="G1176" s="463"/>
    </row>
    <row r="1177" spans="7:7" s="455" customFormat="1" x14ac:dyDescent="0.25">
      <c r="G1177" s="463"/>
    </row>
    <row r="1178" spans="7:7" s="455" customFormat="1" x14ac:dyDescent="0.25">
      <c r="G1178" s="463"/>
    </row>
    <row r="1179" spans="7:7" s="455" customFormat="1" x14ac:dyDescent="0.25">
      <c r="G1179" s="463"/>
    </row>
    <row r="1180" spans="7:7" s="455" customFormat="1" x14ac:dyDescent="0.25">
      <c r="G1180" s="463"/>
    </row>
    <row r="1181" spans="7:7" s="455" customFormat="1" x14ac:dyDescent="0.25">
      <c r="G1181" s="463"/>
    </row>
    <row r="1182" spans="7:7" s="455" customFormat="1" x14ac:dyDescent="0.25">
      <c r="G1182" s="463"/>
    </row>
    <row r="1183" spans="7:7" s="455" customFormat="1" x14ac:dyDescent="0.25">
      <c r="G1183" s="463"/>
    </row>
    <row r="1184" spans="7:7" s="455" customFormat="1" x14ac:dyDescent="0.25">
      <c r="G1184" s="463"/>
    </row>
    <row r="1185" spans="7:7" s="455" customFormat="1" x14ac:dyDescent="0.25">
      <c r="G1185" s="463"/>
    </row>
    <row r="1186" spans="7:7" s="455" customFormat="1" x14ac:dyDescent="0.25">
      <c r="G1186" s="463"/>
    </row>
    <row r="1187" spans="7:7" s="455" customFormat="1" x14ac:dyDescent="0.25">
      <c r="G1187" s="463"/>
    </row>
    <row r="1188" spans="7:7" s="455" customFormat="1" x14ac:dyDescent="0.25">
      <c r="G1188" s="463"/>
    </row>
    <row r="1189" spans="7:7" s="455" customFormat="1" x14ac:dyDescent="0.25">
      <c r="G1189" s="463"/>
    </row>
    <row r="1190" spans="7:7" s="455" customFormat="1" x14ac:dyDescent="0.25">
      <c r="G1190" s="463"/>
    </row>
    <row r="1191" spans="7:7" s="455" customFormat="1" x14ac:dyDescent="0.25">
      <c r="G1191" s="463"/>
    </row>
    <row r="1192" spans="7:7" s="455" customFormat="1" x14ac:dyDescent="0.25">
      <c r="G1192" s="463"/>
    </row>
    <row r="1193" spans="7:7" s="455" customFormat="1" x14ac:dyDescent="0.25">
      <c r="G1193" s="463"/>
    </row>
    <row r="1194" spans="7:7" s="455" customFormat="1" x14ac:dyDescent="0.25">
      <c r="G1194" s="463"/>
    </row>
    <row r="1195" spans="7:7" s="455" customFormat="1" x14ac:dyDescent="0.25">
      <c r="G1195" s="463"/>
    </row>
    <row r="1196" spans="7:7" s="455" customFormat="1" x14ac:dyDescent="0.25">
      <c r="G1196" s="463"/>
    </row>
    <row r="1197" spans="7:7" s="455" customFormat="1" x14ac:dyDescent="0.25">
      <c r="G1197" s="463"/>
    </row>
    <row r="1198" spans="7:7" s="455" customFormat="1" x14ac:dyDescent="0.25">
      <c r="G1198" s="463"/>
    </row>
    <row r="1199" spans="7:7" s="455" customFormat="1" x14ac:dyDescent="0.25">
      <c r="G1199" s="463"/>
    </row>
    <row r="1200" spans="7:7" s="455" customFormat="1" x14ac:dyDescent="0.25">
      <c r="G1200" s="463"/>
    </row>
    <row r="1201" spans="7:7" s="455" customFormat="1" x14ac:dyDescent="0.25">
      <c r="G1201" s="463"/>
    </row>
    <row r="1202" spans="7:7" s="455" customFormat="1" x14ac:dyDescent="0.25">
      <c r="G1202" s="463"/>
    </row>
    <row r="1203" spans="7:7" s="455" customFormat="1" x14ac:dyDescent="0.25">
      <c r="G1203" s="463"/>
    </row>
    <row r="1204" spans="7:7" s="455" customFormat="1" x14ac:dyDescent="0.25">
      <c r="G1204" s="463"/>
    </row>
    <row r="1205" spans="7:7" s="455" customFormat="1" x14ac:dyDescent="0.25">
      <c r="G1205" s="463"/>
    </row>
    <row r="1206" spans="7:7" s="455" customFormat="1" x14ac:dyDescent="0.25">
      <c r="G1206" s="463"/>
    </row>
    <row r="1207" spans="7:7" s="455" customFormat="1" x14ac:dyDescent="0.25">
      <c r="G1207" s="463"/>
    </row>
    <row r="1208" spans="7:7" s="455" customFormat="1" x14ac:dyDescent="0.25">
      <c r="G1208" s="463"/>
    </row>
    <row r="1209" spans="7:7" s="455" customFormat="1" x14ac:dyDescent="0.25">
      <c r="G1209" s="463"/>
    </row>
    <row r="1210" spans="7:7" s="455" customFormat="1" x14ac:dyDescent="0.25">
      <c r="G1210" s="463"/>
    </row>
    <row r="1211" spans="7:7" s="455" customFormat="1" x14ac:dyDescent="0.25">
      <c r="G1211" s="463"/>
    </row>
    <row r="1212" spans="7:7" s="455" customFormat="1" x14ac:dyDescent="0.25">
      <c r="G1212" s="463"/>
    </row>
    <row r="1213" spans="7:7" s="455" customFormat="1" x14ac:dyDescent="0.25">
      <c r="G1213" s="463"/>
    </row>
    <row r="1214" spans="7:7" s="455" customFormat="1" x14ac:dyDescent="0.25">
      <c r="G1214" s="463"/>
    </row>
    <row r="1215" spans="7:7" s="455" customFormat="1" x14ac:dyDescent="0.25">
      <c r="G1215" s="463"/>
    </row>
    <row r="1216" spans="7:7" s="455" customFormat="1" x14ac:dyDescent="0.25">
      <c r="G1216" s="463"/>
    </row>
    <row r="1217" spans="7:7" s="455" customFormat="1" x14ac:dyDescent="0.25">
      <c r="G1217" s="463"/>
    </row>
    <row r="1218" spans="7:7" s="455" customFormat="1" x14ac:dyDescent="0.25">
      <c r="G1218" s="463"/>
    </row>
    <row r="1219" spans="7:7" s="455" customFormat="1" x14ac:dyDescent="0.25">
      <c r="G1219" s="463"/>
    </row>
    <row r="1220" spans="7:7" s="455" customFormat="1" x14ac:dyDescent="0.25">
      <c r="G1220" s="463"/>
    </row>
    <row r="1221" spans="7:7" s="455" customFormat="1" x14ac:dyDescent="0.25">
      <c r="G1221" s="463"/>
    </row>
    <row r="1222" spans="7:7" s="455" customFormat="1" x14ac:dyDescent="0.25">
      <c r="G1222" s="463"/>
    </row>
    <row r="1223" spans="7:7" s="455" customFormat="1" x14ac:dyDescent="0.25">
      <c r="G1223" s="463"/>
    </row>
    <row r="1224" spans="7:7" s="455" customFormat="1" x14ac:dyDescent="0.25">
      <c r="G1224" s="463"/>
    </row>
    <row r="1225" spans="7:7" s="455" customFormat="1" x14ac:dyDescent="0.25">
      <c r="G1225" s="463"/>
    </row>
    <row r="1226" spans="7:7" s="455" customFormat="1" x14ac:dyDescent="0.25">
      <c r="G1226" s="463"/>
    </row>
    <row r="1227" spans="7:7" s="455" customFormat="1" x14ac:dyDescent="0.25">
      <c r="G1227" s="463"/>
    </row>
    <row r="1228" spans="7:7" s="455" customFormat="1" x14ac:dyDescent="0.25">
      <c r="G1228" s="463"/>
    </row>
    <row r="1229" spans="7:7" s="455" customFormat="1" x14ac:dyDescent="0.25">
      <c r="G1229" s="463"/>
    </row>
    <row r="1230" spans="7:7" s="455" customFormat="1" x14ac:dyDescent="0.25">
      <c r="G1230" s="463"/>
    </row>
    <row r="1231" spans="7:7" s="455" customFormat="1" x14ac:dyDescent="0.25">
      <c r="G1231" s="463"/>
    </row>
    <row r="1232" spans="7:7" s="455" customFormat="1" x14ac:dyDescent="0.25">
      <c r="G1232" s="463"/>
    </row>
    <row r="1233" spans="7:7" s="455" customFormat="1" x14ac:dyDescent="0.25">
      <c r="G1233" s="463"/>
    </row>
    <row r="1234" spans="7:7" s="455" customFormat="1" x14ac:dyDescent="0.25">
      <c r="G1234" s="463"/>
    </row>
    <row r="1235" spans="7:7" s="455" customFormat="1" x14ac:dyDescent="0.25">
      <c r="G1235" s="463"/>
    </row>
    <row r="1236" spans="7:7" s="455" customFormat="1" x14ac:dyDescent="0.25">
      <c r="G1236" s="463"/>
    </row>
    <row r="1237" spans="7:7" s="455" customFormat="1" x14ac:dyDescent="0.25">
      <c r="G1237" s="463"/>
    </row>
    <row r="1238" spans="7:7" s="455" customFormat="1" x14ac:dyDescent="0.25">
      <c r="G1238" s="463"/>
    </row>
    <row r="1239" spans="7:7" s="455" customFormat="1" x14ac:dyDescent="0.25">
      <c r="G1239" s="463"/>
    </row>
    <row r="1240" spans="7:7" s="455" customFormat="1" x14ac:dyDescent="0.25">
      <c r="G1240" s="463"/>
    </row>
    <row r="1241" spans="7:7" s="455" customFormat="1" x14ac:dyDescent="0.25">
      <c r="G1241" s="463"/>
    </row>
    <row r="1242" spans="7:7" s="455" customFormat="1" x14ac:dyDescent="0.25">
      <c r="G1242" s="463"/>
    </row>
    <row r="1243" spans="7:7" s="455" customFormat="1" x14ac:dyDescent="0.25">
      <c r="G1243" s="463"/>
    </row>
    <row r="1244" spans="7:7" s="455" customFormat="1" x14ac:dyDescent="0.25">
      <c r="G1244" s="463"/>
    </row>
    <row r="1245" spans="7:7" s="455" customFormat="1" x14ac:dyDescent="0.25">
      <c r="G1245" s="463"/>
    </row>
    <row r="1246" spans="7:7" s="455" customFormat="1" x14ac:dyDescent="0.25">
      <c r="G1246" s="463"/>
    </row>
    <row r="1247" spans="7:7" s="455" customFormat="1" x14ac:dyDescent="0.25">
      <c r="G1247" s="463"/>
    </row>
    <row r="1248" spans="7:7" s="455" customFormat="1" x14ac:dyDescent="0.25">
      <c r="G1248" s="463"/>
    </row>
    <row r="1249" spans="7:7" s="455" customFormat="1" x14ac:dyDescent="0.25">
      <c r="G1249" s="463"/>
    </row>
    <row r="1250" spans="7:7" s="455" customFormat="1" x14ac:dyDescent="0.25">
      <c r="G1250" s="463"/>
    </row>
    <row r="1251" spans="7:7" s="455" customFormat="1" x14ac:dyDescent="0.25">
      <c r="G1251" s="463"/>
    </row>
    <row r="1252" spans="7:7" s="455" customFormat="1" x14ac:dyDescent="0.25">
      <c r="G1252" s="463"/>
    </row>
    <row r="1253" spans="7:7" s="455" customFormat="1" x14ac:dyDescent="0.25">
      <c r="G1253" s="463"/>
    </row>
    <row r="1254" spans="7:7" s="455" customFormat="1" x14ac:dyDescent="0.25">
      <c r="G1254" s="463"/>
    </row>
    <row r="1255" spans="7:7" s="455" customFormat="1" x14ac:dyDescent="0.25">
      <c r="G1255" s="463"/>
    </row>
    <row r="1256" spans="7:7" s="455" customFormat="1" x14ac:dyDescent="0.25">
      <c r="G1256" s="463"/>
    </row>
    <row r="1257" spans="7:7" s="455" customFormat="1" x14ac:dyDescent="0.25">
      <c r="G1257" s="463"/>
    </row>
    <row r="1258" spans="7:7" s="455" customFormat="1" x14ac:dyDescent="0.25">
      <c r="G1258" s="463"/>
    </row>
    <row r="1259" spans="7:7" s="455" customFormat="1" x14ac:dyDescent="0.25">
      <c r="G1259" s="463"/>
    </row>
    <row r="1260" spans="7:7" s="455" customFormat="1" x14ac:dyDescent="0.25">
      <c r="G1260" s="463"/>
    </row>
    <row r="1261" spans="7:7" s="455" customFormat="1" x14ac:dyDescent="0.25">
      <c r="G1261" s="463"/>
    </row>
    <row r="1262" spans="7:7" s="455" customFormat="1" x14ac:dyDescent="0.25">
      <c r="G1262" s="463"/>
    </row>
    <row r="1263" spans="7:7" s="455" customFormat="1" x14ac:dyDescent="0.25">
      <c r="G1263" s="463"/>
    </row>
    <row r="1264" spans="7:7" s="455" customFormat="1" x14ac:dyDescent="0.25">
      <c r="G1264" s="463"/>
    </row>
    <row r="1265" spans="7:7" s="455" customFormat="1" x14ac:dyDescent="0.25">
      <c r="G1265" s="463"/>
    </row>
    <row r="1266" spans="7:7" s="455" customFormat="1" x14ac:dyDescent="0.25">
      <c r="G1266" s="463"/>
    </row>
    <row r="1267" spans="7:7" s="455" customFormat="1" x14ac:dyDescent="0.25">
      <c r="G1267" s="463"/>
    </row>
    <row r="1268" spans="7:7" s="455" customFormat="1" x14ac:dyDescent="0.25">
      <c r="G1268" s="463"/>
    </row>
    <row r="1269" spans="7:7" s="455" customFormat="1" x14ac:dyDescent="0.25">
      <c r="G1269" s="463"/>
    </row>
    <row r="1270" spans="7:7" s="455" customFormat="1" x14ac:dyDescent="0.25">
      <c r="G1270" s="463"/>
    </row>
    <row r="1271" spans="7:7" s="455" customFormat="1" x14ac:dyDescent="0.25">
      <c r="G1271" s="463"/>
    </row>
    <row r="1272" spans="7:7" s="455" customFormat="1" x14ac:dyDescent="0.25">
      <c r="G1272" s="463"/>
    </row>
    <row r="1273" spans="7:7" s="455" customFormat="1" x14ac:dyDescent="0.25">
      <c r="G1273" s="463"/>
    </row>
    <row r="1274" spans="7:7" s="455" customFormat="1" x14ac:dyDescent="0.25">
      <c r="G1274" s="463"/>
    </row>
    <row r="1275" spans="7:7" s="455" customFormat="1" x14ac:dyDescent="0.25">
      <c r="G1275" s="463"/>
    </row>
    <row r="1276" spans="7:7" s="455" customFormat="1" x14ac:dyDescent="0.25">
      <c r="G1276" s="463"/>
    </row>
    <row r="1277" spans="7:7" s="455" customFormat="1" x14ac:dyDescent="0.25">
      <c r="G1277" s="463"/>
    </row>
    <row r="1278" spans="7:7" s="455" customFormat="1" x14ac:dyDescent="0.25">
      <c r="G1278" s="463"/>
    </row>
    <row r="1279" spans="7:7" s="455" customFormat="1" x14ac:dyDescent="0.25">
      <c r="G1279" s="463"/>
    </row>
    <row r="1280" spans="7:7" s="455" customFormat="1" x14ac:dyDescent="0.25">
      <c r="G1280" s="463"/>
    </row>
    <row r="1281" spans="7:7" s="455" customFormat="1" x14ac:dyDescent="0.25">
      <c r="G1281" s="463"/>
    </row>
    <row r="1282" spans="7:7" s="455" customFormat="1" x14ac:dyDescent="0.25">
      <c r="G1282" s="463"/>
    </row>
    <row r="1283" spans="7:7" s="455" customFormat="1" x14ac:dyDescent="0.25">
      <c r="G1283" s="463"/>
    </row>
    <row r="1284" spans="7:7" s="455" customFormat="1" x14ac:dyDescent="0.25">
      <c r="G1284" s="463"/>
    </row>
    <row r="1285" spans="7:7" s="455" customFormat="1" x14ac:dyDescent="0.25">
      <c r="G1285" s="463"/>
    </row>
    <row r="1286" spans="7:7" s="455" customFormat="1" x14ac:dyDescent="0.25">
      <c r="G1286" s="463"/>
    </row>
    <row r="1287" spans="7:7" s="455" customFormat="1" x14ac:dyDescent="0.25">
      <c r="G1287" s="463"/>
    </row>
    <row r="1288" spans="7:7" s="455" customFormat="1" x14ac:dyDescent="0.25">
      <c r="G1288" s="463"/>
    </row>
    <row r="1289" spans="7:7" s="455" customFormat="1" x14ac:dyDescent="0.25">
      <c r="G1289" s="463"/>
    </row>
    <row r="1290" spans="7:7" s="455" customFormat="1" x14ac:dyDescent="0.25">
      <c r="G1290" s="463"/>
    </row>
    <row r="1291" spans="7:7" s="455" customFormat="1" x14ac:dyDescent="0.25">
      <c r="G1291" s="463"/>
    </row>
    <row r="1292" spans="7:7" s="455" customFormat="1" x14ac:dyDescent="0.25">
      <c r="G1292" s="463"/>
    </row>
    <row r="1293" spans="7:7" s="455" customFormat="1" x14ac:dyDescent="0.25">
      <c r="G1293" s="463"/>
    </row>
    <row r="1294" spans="7:7" s="455" customFormat="1" x14ac:dyDescent="0.25">
      <c r="G1294" s="463"/>
    </row>
    <row r="1295" spans="7:7" s="455" customFormat="1" x14ac:dyDescent="0.25">
      <c r="G1295" s="463"/>
    </row>
    <row r="1296" spans="7:7" s="455" customFormat="1" x14ac:dyDescent="0.25">
      <c r="G1296" s="463"/>
    </row>
    <row r="1297" spans="7:7" s="455" customFormat="1" x14ac:dyDescent="0.25">
      <c r="G1297" s="463"/>
    </row>
    <row r="1298" spans="7:7" s="455" customFormat="1" x14ac:dyDescent="0.25">
      <c r="G1298" s="463"/>
    </row>
    <row r="1299" spans="7:7" s="455" customFormat="1" x14ac:dyDescent="0.25">
      <c r="G1299" s="463"/>
    </row>
    <row r="1300" spans="7:7" s="455" customFormat="1" x14ac:dyDescent="0.25">
      <c r="G1300" s="463"/>
    </row>
    <row r="1301" spans="7:7" s="455" customFormat="1" x14ac:dyDescent="0.25">
      <c r="G1301" s="463"/>
    </row>
    <row r="1302" spans="7:7" s="455" customFormat="1" x14ac:dyDescent="0.25">
      <c r="G1302" s="463"/>
    </row>
    <row r="1303" spans="7:7" s="455" customFormat="1" x14ac:dyDescent="0.25">
      <c r="G1303" s="463"/>
    </row>
    <row r="1304" spans="7:7" s="455" customFormat="1" x14ac:dyDescent="0.25">
      <c r="G1304" s="463"/>
    </row>
    <row r="1305" spans="7:7" s="455" customFormat="1" x14ac:dyDescent="0.25">
      <c r="G1305" s="463"/>
    </row>
    <row r="1306" spans="7:7" s="455" customFormat="1" x14ac:dyDescent="0.25">
      <c r="G1306" s="463"/>
    </row>
    <row r="1307" spans="7:7" s="455" customFormat="1" x14ac:dyDescent="0.25">
      <c r="G1307" s="463"/>
    </row>
    <row r="1308" spans="7:7" s="455" customFormat="1" x14ac:dyDescent="0.25">
      <c r="G1308" s="463"/>
    </row>
    <row r="1309" spans="7:7" s="455" customFormat="1" x14ac:dyDescent="0.25">
      <c r="G1309" s="463"/>
    </row>
    <row r="1310" spans="7:7" s="455" customFormat="1" x14ac:dyDescent="0.25">
      <c r="G1310" s="463"/>
    </row>
    <row r="1311" spans="7:7" s="455" customFormat="1" x14ac:dyDescent="0.25">
      <c r="G1311" s="463"/>
    </row>
    <row r="1312" spans="7:7" s="455" customFormat="1" x14ac:dyDescent="0.25">
      <c r="G1312" s="463"/>
    </row>
    <row r="1313" spans="7:7" s="455" customFormat="1" x14ac:dyDescent="0.25">
      <c r="G1313" s="463"/>
    </row>
    <row r="1314" spans="7:7" s="455" customFormat="1" x14ac:dyDescent="0.25">
      <c r="G1314" s="463"/>
    </row>
    <row r="1315" spans="7:7" s="455" customFormat="1" x14ac:dyDescent="0.25">
      <c r="G1315" s="463"/>
    </row>
    <row r="1316" spans="7:7" s="455" customFormat="1" x14ac:dyDescent="0.25">
      <c r="G1316" s="463"/>
    </row>
    <row r="1317" spans="7:7" s="455" customFormat="1" x14ac:dyDescent="0.25">
      <c r="G1317" s="463"/>
    </row>
    <row r="1318" spans="7:7" s="455" customFormat="1" x14ac:dyDescent="0.25">
      <c r="G1318" s="463"/>
    </row>
    <row r="1319" spans="7:7" s="455" customFormat="1" x14ac:dyDescent="0.25">
      <c r="G1319" s="463"/>
    </row>
    <row r="1320" spans="7:7" s="455" customFormat="1" x14ac:dyDescent="0.25">
      <c r="G1320" s="463"/>
    </row>
    <row r="1321" spans="7:7" s="455" customFormat="1" x14ac:dyDescent="0.25">
      <c r="G1321" s="463"/>
    </row>
    <row r="1322" spans="7:7" s="455" customFormat="1" x14ac:dyDescent="0.25">
      <c r="G1322" s="463"/>
    </row>
    <row r="1323" spans="7:7" s="455" customFormat="1" x14ac:dyDescent="0.25">
      <c r="G1323" s="463"/>
    </row>
    <row r="1324" spans="7:7" s="455" customFormat="1" x14ac:dyDescent="0.25">
      <c r="G1324" s="463"/>
    </row>
    <row r="1325" spans="7:7" s="455" customFormat="1" x14ac:dyDescent="0.25">
      <c r="G1325" s="463"/>
    </row>
    <row r="1326" spans="7:7" s="455" customFormat="1" x14ac:dyDescent="0.25">
      <c r="G1326" s="463"/>
    </row>
    <row r="1327" spans="7:7" s="455" customFormat="1" x14ac:dyDescent="0.25">
      <c r="G1327" s="463"/>
    </row>
    <row r="1328" spans="7:7" s="455" customFormat="1" x14ac:dyDescent="0.25">
      <c r="G1328" s="463"/>
    </row>
    <row r="1329" spans="7:7" s="455" customFormat="1" x14ac:dyDescent="0.25">
      <c r="G1329" s="463"/>
    </row>
    <row r="1330" spans="7:7" s="455" customFormat="1" x14ac:dyDescent="0.25">
      <c r="G1330" s="463"/>
    </row>
    <row r="1331" spans="7:7" s="455" customFormat="1" x14ac:dyDescent="0.25">
      <c r="G1331" s="463"/>
    </row>
    <row r="1332" spans="7:7" s="455" customFormat="1" x14ac:dyDescent="0.25">
      <c r="G1332" s="463"/>
    </row>
    <row r="1333" spans="7:7" s="455" customFormat="1" x14ac:dyDescent="0.25">
      <c r="G1333" s="463"/>
    </row>
    <row r="1334" spans="7:7" s="455" customFormat="1" x14ac:dyDescent="0.25">
      <c r="G1334" s="463"/>
    </row>
    <row r="1335" spans="7:7" s="455" customFormat="1" x14ac:dyDescent="0.25">
      <c r="G1335" s="463"/>
    </row>
    <row r="1336" spans="7:7" s="455" customFormat="1" x14ac:dyDescent="0.25">
      <c r="G1336" s="463"/>
    </row>
    <row r="1337" spans="7:7" s="455" customFormat="1" x14ac:dyDescent="0.25">
      <c r="G1337" s="463"/>
    </row>
    <row r="1338" spans="7:7" s="455" customFormat="1" x14ac:dyDescent="0.25">
      <c r="G1338" s="463"/>
    </row>
    <row r="1339" spans="7:7" s="455" customFormat="1" x14ac:dyDescent="0.25">
      <c r="G1339" s="463"/>
    </row>
    <row r="1340" spans="7:7" s="455" customFormat="1" x14ac:dyDescent="0.25">
      <c r="G1340" s="463"/>
    </row>
    <row r="1341" spans="7:7" s="455" customFormat="1" x14ac:dyDescent="0.25">
      <c r="G1341" s="463"/>
    </row>
    <row r="1342" spans="7:7" s="455" customFormat="1" x14ac:dyDescent="0.25">
      <c r="G1342" s="463"/>
    </row>
    <row r="1343" spans="7:7" s="455" customFormat="1" x14ac:dyDescent="0.25">
      <c r="G1343" s="463"/>
    </row>
    <row r="1344" spans="7:7" s="455" customFormat="1" x14ac:dyDescent="0.25">
      <c r="G1344" s="463"/>
    </row>
    <row r="1345" spans="7:7" s="455" customFormat="1" x14ac:dyDescent="0.25">
      <c r="G1345" s="463"/>
    </row>
    <row r="1346" spans="7:7" s="455" customFormat="1" x14ac:dyDescent="0.25">
      <c r="G1346" s="463"/>
    </row>
    <row r="1347" spans="7:7" s="455" customFormat="1" x14ac:dyDescent="0.25">
      <c r="G1347" s="463"/>
    </row>
    <row r="1348" spans="7:7" s="455" customFormat="1" x14ac:dyDescent="0.25">
      <c r="G1348" s="463"/>
    </row>
    <row r="1349" spans="7:7" s="455" customFormat="1" x14ac:dyDescent="0.25">
      <c r="G1349" s="463"/>
    </row>
    <row r="1350" spans="7:7" s="455" customFormat="1" x14ac:dyDescent="0.25">
      <c r="G1350" s="463"/>
    </row>
    <row r="1351" spans="7:7" s="455" customFormat="1" x14ac:dyDescent="0.25">
      <c r="G1351" s="463"/>
    </row>
    <row r="1352" spans="7:7" s="455" customFormat="1" x14ac:dyDescent="0.25">
      <c r="G1352" s="463"/>
    </row>
    <row r="1353" spans="7:7" s="455" customFormat="1" x14ac:dyDescent="0.25">
      <c r="G1353" s="463"/>
    </row>
  </sheetData>
  <mergeCells count="3">
    <mergeCell ref="A14:E14"/>
    <mergeCell ref="A58:B58"/>
    <mergeCell ref="A59:B59"/>
  </mergeCells>
  <pageMargins left="0.75" right="0.75" top="1" bottom="1" header="0.5" footer="0.5"/>
  <pageSetup paperSize="9" scale="7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L20"/>
  <sheetViews>
    <sheetView rightToLeft="1" tabSelected="1" zoomScaleNormal="100" workbookViewId="0">
      <pane xSplit="1" ySplit="19" topLeftCell="B20" activePane="bottomRight" state="frozen"/>
      <selection activeCell="S12" sqref="S12"/>
      <selection pane="topRight" activeCell="S12" sqref="S12"/>
      <selection pane="bottomLeft" activeCell="S12" sqref="S12"/>
      <selection pane="bottomRight" activeCell="C17" sqref="C17"/>
    </sheetView>
  </sheetViews>
  <sheetFormatPr defaultRowHeight="15" x14ac:dyDescent="0.25"/>
  <cols>
    <col min="1" max="1" width="19.69921875" style="226" bestFit="1" customWidth="1"/>
    <col min="2" max="2" width="19.5" style="225" bestFit="1" customWidth="1"/>
    <col min="3" max="3" width="26.09765625" style="225" customWidth="1"/>
    <col min="4" max="4" width="19" style="225" bestFit="1" customWidth="1"/>
    <col min="5" max="5" width="19.5" style="740" bestFit="1" customWidth="1"/>
    <col min="6" max="6" width="15.59765625" customWidth="1"/>
    <col min="7" max="7" width="16.09765625" customWidth="1"/>
    <col min="8" max="8" width="16.5" customWidth="1"/>
    <col min="9" max="9" width="13.69921875" customWidth="1"/>
    <col min="10" max="10" width="16.09765625" customWidth="1"/>
    <col min="11" max="11" width="14.8984375" customWidth="1"/>
    <col min="12" max="12" width="17" customWidth="1"/>
    <col min="240" max="240" width="2" customWidth="1"/>
    <col min="241" max="241" width="31.5" customWidth="1"/>
    <col min="242" max="242" width="13.5" customWidth="1"/>
    <col min="243" max="244" width="13" customWidth="1"/>
    <col min="245" max="245" width="13.19921875" customWidth="1"/>
    <col min="246" max="246" width="2.8984375" customWidth="1"/>
    <col min="247" max="247" width="2" customWidth="1"/>
    <col min="248" max="248" width="37.59765625" customWidth="1"/>
    <col min="249" max="249" width="13.5" customWidth="1"/>
    <col min="250" max="251" width="13" bestFit="1" customWidth="1"/>
    <col min="252" max="252" width="13.19921875" customWidth="1"/>
    <col min="253" max="253" width="9.59765625" customWidth="1"/>
    <col min="254" max="254" width="2.8984375" customWidth="1"/>
    <col min="255" max="255" width="2" customWidth="1"/>
    <col min="256" max="256" width="30.3984375" customWidth="1"/>
    <col min="257" max="259" width="13" bestFit="1" customWidth="1"/>
    <col min="260" max="260" width="14.19921875" bestFit="1" customWidth="1"/>
    <col min="261" max="261" width="10" bestFit="1" customWidth="1"/>
    <col min="496" max="496" width="2" customWidth="1"/>
    <col min="497" max="497" width="31.5" customWidth="1"/>
    <col min="498" max="498" width="13.5" customWidth="1"/>
    <col min="499" max="500" width="13" customWidth="1"/>
    <col min="501" max="501" width="13.19921875" customWidth="1"/>
    <col min="502" max="502" width="2.8984375" customWidth="1"/>
    <col min="503" max="503" width="2" customWidth="1"/>
    <col min="504" max="504" width="37.59765625" customWidth="1"/>
    <col min="505" max="505" width="13.5" customWidth="1"/>
    <col min="506" max="507" width="13" bestFit="1" customWidth="1"/>
    <col min="508" max="508" width="13.19921875" customWidth="1"/>
    <col min="509" max="509" width="9.59765625" customWidth="1"/>
    <col min="510" max="510" width="2.8984375" customWidth="1"/>
    <col min="511" max="511" width="2" customWidth="1"/>
    <col min="512" max="512" width="30.3984375" customWidth="1"/>
    <col min="513" max="515" width="13" bestFit="1" customWidth="1"/>
    <col min="516" max="516" width="14.19921875" bestFit="1" customWidth="1"/>
    <col min="517" max="517" width="10" bestFit="1" customWidth="1"/>
    <col min="752" max="752" width="2" customWidth="1"/>
    <col min="753" max="753" width="31.5" customWidth="1"/>
    <col min="754" max="754" width="13.5" customWidth="1"/>
    <col min="755" max="756" width="13" customWidth="1"/>
    <col min="757" max="757" width="13.19921875" customWidth="1"/>
    <col min="758" max="758" width="2.8984375" customWidth="1"/>
    <col min="759" max="759" width="2" customWidth="1"/>
    <col min="760" max="760" width="37.59765625" customWidth="1"/>
    <col min="761" max="761" width="13.5" customWidth="1"/>
    <col min="762" max="763" width="13" bestFit="1" customWidth="1"/>
    <col min="764" max="764" width="13.19921875" customWidth="1"/>
    <col min="765" max="765" width="9.59765625" customWidth="1"/>
    <col min="766" max="766" width="2.8984375" customWidth="1"/>
    <col min="767" max="767" width="2" customWidth="1"/>
    <col min="768" max="768" width="30.3984375" customWidth="1"/>
    <col min="769" max="771" width="13" bestFit="1" customWidth="1"/>
    <col min="772" max="772" width="14.19921875" bestFit="1" customWidth="1"/>
    <col min="773" max="773" width="10" bestFit="1" customWidth="1"/>
    <col min="1008" max="1008" width="2" customWidth="1"/>
    <col min="1009" max="1009" width="31.5" customWidth="1"/>
    <col min="1010" max="1010" width="13.5" customWidth="1"/>
    <col min="1011" max="1012" width="13" customWidth="1"/>
    <col min="1013" max="1013" width="13.19921875" customWidth="1"/>
    <col min="1014" max="1014" width="2.8984375" customWidth="1"/>
    <col min="1015" max="1015" width="2" customWidth="1"/>
    <col min="1016" max="1016" width="37.59765625" customWidth="1"/>
    <col min="1017" max="1017" width="13.5" customWidth="1"/>
    <col min="1018" max="1019" width="13" bestFit="1" customWidth="1"/>
    <col min="1020" max="1020" width="13.19921875" customWidth="1"/>
    <col min="1021" max="1021" width="9.59765625" customWidth="1"/>
    <col min="1022" max="1022" width="2.8984375" customWidth="1"/>
    <col min="1023" max="1023" width="2" customWidth="1"/>
    <col min="1024" max="1024" width="30.3984375" customWidth="1"/>
    <col min="1025" max="1027" width="13" bestFit="1" customWidth="1"/>
    <col min="1028" max="1028" width="14.19921875" bestFit="1" customWidth="1"/>
    <col min="1029" max="1029" width="10" bestFit="1" customWidth="1"/>
    <col min="1264" max="1264" width="2" customWidth="1"/>
    <col min="1265" max="1265" width="31.5" customWidth="1"/>
    <col min="1266" max="1266" width="13.5" customWidth="1"/>
    <col min="1267" max="1268" width="13" customWidth="1"/>
    <col min="1269" max="1269" width="13.19921875" customWidth="1"/>
    <col min="1270" max="1270" width="2.8984375" customWidth="1"/>
    <col min="1271" max="1271" width="2" customWidth="1"/>
    <col min="1272" max="1272" width="37.59765625" customWidth="1"/>
    <col min="1273" max="1273" width="13.5" customWidth="1"/>
    <col min="1274" max="1275" width="13" bestFit="1" customWidth="1"/>
    <col min="1276" max="1276" width="13.19921875" customWidth="1"/>
    <col min="1277" max="1277" width="9.59765625" customWidth="1"/>
    <col min="1278" max="1278" width="2.8984375" customWidth="1"/>
    <col min="1279" max="1279" width="2" customWidth="1"/>
    <col min="1280" max="1280" width="30.3984375" customWidth="1"/>
    <col min="1281" max="1283" width="13" bestFit="1" customWidth="1"/>
    <col min="1284" max="1284" width="14.19921875" bestFit="1" customWidth="1"/>
    <col min="1285" max="1285" width="10" bestFit="1" customWidth="1"/>
    <col min="1520" max="1520" width="2" customWidth="1"/>
    <col min="1521" max="1521" width="31.5" customWidth="1"/>
    <col min="1522" max="1522" width="13.5" customWidth="1"/>
    <col min="1523" max="1524" width="13" customWidth="1"/>
    <col min="1525" max="1525" width="13.19921875" customWidth="1"/>
    <col min="1526" max="1526" width="2.8984375" customWidth="1"/>
    <col min="1527" max="1527" width="2" customWidth="1"/>
    <col min="1528" max="1528" width="37.59765625" customWidth="1"/>
    <col min="1529" max="1529" width="13.5" customWidth="1"/>
    <col min="1530" max="1531" width="13" bestFit="1" customWidth="1"/>
    <col min="1532" max="1532" width="13.19921875" customWidth="1"/>
    <col min="1533" max="1533" width="9.59765625" customWidth="1"/>
    <col min="1534" max="1534" width="2.8984375" customWidth="1"/>
    <col min="1535" max="1535" width="2" customWidth="1"/>
    <col min="1536" max="1536" width="30.3984375" customWidth="1"/>
    <col min="1537" max="1539" width="13" bestFit="1" customWidth="1"/>
    <col min="1540" max="1540" width="14.19921875" bestFit="1" customWidth="1"/>
    <col min="1541" max="1541" width="10" bestFit="1" customWidth="1"/>
    <col min="1776" max="1776" width="2" customWidth="1"/>
    <col min="1777" max="1777" width="31.5" customWidth="1"/>
    <col min="1778" max="1778" width="13.5" customWidth="1"/>
    <col min="1779" max="1780" width="13" customWidth="1"/>
    <col min="1781" max="1781" width="13.19921875" customWidth="1"/>
    <col min="1782" max="1782" width="2.8984375" customWidth="1"/>
    <col min="1783" max="1783" width="2" customWidth="1"/>
    <col min="1784" max="1784" width="37.59765625" customWidth="1"/>
    <col min="1785" max="1785" width="13.5" customWidth="1"/>
    <col min="1786" max="1787" width="13" bestFit="1" customWidth="1"/>
    <col min="1788" max="1788" width="13.19921875" customWidth="1"/>
    <col min="1789" max="1789" width="9.59765625" customWidth="1"/>
    <col min="1790" max="1790" width="2.8984375" customWidth="1"/>
    <col min="1791" max="1791" width="2" customWidth="1"/>
    <col min="1792" max="1792" width="30.3984375" customWidth="1"/>
    <col min="1793" max="1795" width="13" bestFit="1" customWidth="1"/>
    <col min="1796" max="1796" width="14.19921875" bestFit="1" customWidth="1"/>
    <col min="1797" max="1797" width="10" bestFit="1" customWidth="1"/>
    <col min="2032" max="2032" width="2" customWidth="1"/>
    <col min="2033" max="2033" width="31.5" customWidth="1"/>
    <col min="2034" max="2034" width="13.5" customWidth="1"/>
    <col min="2035" max="2036" width="13" customWidth="1"/>
    <col min="2037" max="2037" width="13.19921875" customWidth="1"/>
    <col min="2038" max="2038" width="2.8984375" customWidth="1"/>
    <col min="2039" max="2039" width="2" customWidth="1"/>
    <col min="2040" max="2040" width="37.59765625" customWidth="1"/>
    <col min="2041" max="2041" width="13.5" customWidth="1"/>
    <col min="2042" max="2043" width="13" bestFit="1" customWidth="1"/>
    <col min="2044" max="2044" width="13.19921875" customWidth="1"/>
    <col min="2045" max="2045" width="9.59765625" customWidth="1"/>
    <col min="2046" max="2046" width="2.8984375" customWidth="1"/>
    <col min="2047" max="2047" width="2" customWidth="1"/>
    <col min="2048" max="2048" width="30.3984375" customWidth="1"/>
    <col min="2049" max="2051" width="13" bestFit="1" customWidth="1"/>
    <col min="2052" max="2052" width="14.19921875" bestFit="1" customWidth="1"/>
    <col min="2053" max="2053" width="10" bestFit="1" customWidth="1"/>
    <col min="2288" max="2288" width="2" customWidth="1"/>
    <col min="2289" max="2289" width="31.5" customWidth="1"/>
    <col min="2290" max="2290" width="13.5" customWidth="1"/>
    <col min="2291" max="2292" width="13" customWidth="1"/>
    <col min="2293" max="2293" width="13.19921875" customWidth="1"/>
    <col min="2294" max="2294" width="2.8984375" customWidth="1"/>
    <col min="2295" max="2295" width="2" customWidth="1"/>
    <col min="2296" max="2296" width="37.59765625" customWidth="1"/>
    <col min="2297" max="2297" width="13.5" customWidth="1"/>
    <col min="2298" max="2299" width="13" bestFit="1" customWidth="1"/>
    <col min="2300" max="2300" width="13.19921875" customWidth="1"/>
    <col min="2301" max="2301" width="9.59765625" customWidth="1"/>
    <col min="2302" max="2302" width="2.8984375" customWidth="1"/>
    <col min="2303" max="2303" width="2" customWidth="1"/>
    <col min="2304" max="2304" width="30.3984375" customWidth="1"/>
    <col min="2305" max="2307" width="13" bestFit="1" customWidth="1"/>
    <col min="2308" max="2308" width="14.19921875" bestFit="1" customWidth="1"/>
    <col min="2309" max="2309" width="10" bestFit="1" customWidth="1"/>
    <col min="2544" max="2544" width="2" customWidth="1"/>
    <col min="2545" max="2545" width="31.5" customWidth="1"/>
    <col min="2546" max="2546" width="13.5" customWidth="1"/>
    <col min="2547" max="2548" width="13" customWidth="1"/>
    <col min="2549" max="2549" width="13.19921875" customWidth="1"/>
    <col min="2550" max="2550" width="2.8984375" customWidth="1"/>
    <col min="2551" max="2551" width="2" customWidth="1"/>
    <col min="2552" max="2552" width="37.59765625" customWidth="1"/>
    <col min="2553" max="2553" width="13.5" customWidth="1"/>
    <col min="2554" max="2555" width="13" bestFit="1" customWidth="1"/>
    <col min="2556" max="2556" width="13.19921875" customWidth="1"/>
    <col min="2557" max="2557" width="9.59765625" customWidth="1"/>
    <col min="2558" max="2558" width="2.8984375" customWidth="1"/>
    <col min="2559" max="2559" width="2" customWidth="1"/>
    <col min="2560" max="2560" width="30.3984375" customWidth="1"/>
    <col min="2561" max="2563" width="13" bestFit="1" customWidth="1"/>
    <col min="2564" max="2564" width="14.19921875" bestFit="1" customWidth="1"/>
    <col min="2565" max="2565" width="10" bestFit="1" customWidth="1"/>
    <col min="2800" max="2800" width="2" customWidth="1"/>
    <col min="2801" max="2801" width="31.5" customWidth="1"/>
    <col min="2802" max="2802" width="13.5" customWidth="1"/>
    <col min="2803" max="2804" width="13" customWidth="1"/>
    <col min="2805" max="2805" width="13.19921875" customWidth="1"/>
    <col min="2806" max="2806" width="2.8984375" customWidth="1"/>
    <col min="2807" max="2807" width="2" customWidth="1"/>
    <col min="2808" max="2808" width="37.59765625" customWidth="1"/>
    <col min="2809" max="2809" width="13.5" customWidth="1"/>
    <col min="2810" max="2811" width="13" bestFit="1" customWidth="1"/>
    <col min="2812" max="2812" width="13.19921875" customWidth="1"/>
    <col min="2813" max="2813" width="9.59765625" customWidth="1"/>
    <col min="2814" max="2814" width="2.8984375" customWidth="1"/>
    <col min="2815" max="2815" width="2" customWidth="1"/>
    <col min="2816" max="2816" width="30.3984375" customWidth="1"/>
    <col min="2817" max="2819" width="13" bestFit="1" customWidth="1"/>
    <col min="2820" max="2820" width="14.19921875" bestFit="1" customWidth="1"/>
    <col min="2821" max="2821" width="10" bestFit="1" customWidth="1"/>
    <col min="3056" max="3056" width="2" customWidth="1"/>
    <col min="3057" max="3057" width="31.5" customWidth="1"/>
    <col min="3058" max="3058" width="13.5" customWidth="1"/>
    <col min="3059" max="3060" width="13" customWidth="1"/>
    <col min="3061" max="3061" width="13.19921875" customWidth="1"/>
    <col min="3062" max="3062" width="2.8984375" customWidth="1"/>
    <col min="3063" max="3063" width="2" customWidth="1"/>
    <col min="3064" max="3064" width="37.59765625" customWidth="1"/>
    <col min="3065" max="3065" width="13.5" customWidth="1"/>
    <col min="3066" max="3067" width="13" bestFit="1" customWidth="1"/>
    <col min="3068" max="3068" width="13.19921875" customWidth="1"/>
    <col min="3069" max="3069" width="9.59765625" customWidth="1"/>
    <col min="3070" max="3070" width="2.8984375" customWidth="1"/>
    <col min="3071" max="3071" width="2" customWidth="1"/>
    <col min="3072" max="3072" width="30.3984375" customWidth="1"/>
    <col min="3073" max="3075" width="13" bestFit="1" customWidth="1"/>
    <col min="3076" max="3076" width="14.19921875" bestFit="1" customWidth="1"/>
    <col min="3077" max="3077" width="10" bestFit="1" customWidth="1"/>
    <col min="3312" max="3312" width="2" customWidth="1"/>
    <col min="3313" max="3313" width="31.5" customWidth="1"/>
    <col min="3314" max="3314" width="13.5" customWidth="1"/>
    <col min="3315" max="3316" width="13" customWidth="1"/>
    <col min="3317" max="3317" width="13.19921875" customWidth="1"/>
    <col min="3318" max="3318" width="2.8984375" customWidth="1"/>
    <col min="3319" max="3319" width="2" customWidth="1"/>
    <col min="3320" max="3320" width="37.59765625" customWidth="1"/>
    <col min="3321" max="3321" width="13.5" customWidth="1"/>
    <col min="3322" max="3323" width="13" bestFit="1" customWidth="1"/>
    <col min="3324" max="3324" width="13.19921875" customWidth="1"/>
    <col min="3325" max="3325" width="9.59765625" customWidth="1"/>
    <col min="3326" max="3326" width="2.8984375" customWidth="1"/>
    <col min="3327" max="3327" width="2" customWidth="1"/>
    <col min="3328" max="3328" width="30.3984375" customWidth="1"/>
    <col min="3329" max="3331" width="13" bestFit="1" customWidth="1"/>
    <col min="3332" max="3332" width="14.19921875" bestFit="1" customWidth="1"/>
    <col min="3333" max="3333" width="10" bestFit="1" customWidth="1"/>
    <col min="3568" max="3568" width="2" customWidth="1"/>
    <col min="3569" max="3569" width="31.5" customWidth="1"/>
    <col min="3570" max="3570" width="13.5" customWidth="1"/>
    <col min="3571" max="3572" width="13" customWidth="1"/>
    <col min="3573" max="3573" width="13.19921875" customWidth="1"/>
    <col min="3574" max="3574" width="2.8984375" customWidth="1"/>
    <col min="3575" max="3575" width="2" customWidth="1"/>
    <col min="3576" max="3576" width="37.59765625" customWidth="1"/>
    <col min="3577" max="3577" width="13.5" customWidth="1"/>
    <col min="3578" max="3579" width="13" bestFit="1" customWidth="1"/>
    <col min="3580" max="3580" width="13.19921875" customWidth="1"/>
    <col min="3581" max="3581" width="9.59765625" customWidth="1"/>
    <col min="3582" max="3582" width="2.8984375" customWidth="1"/>
    <col min="3583" max="3583" width="2" customWidth="1"/>
    <col min="3584" max="3584" width="30.3984375" customWidth="1"/>
    <col min="3585" max="3587" width="13" bestFit="1" customWidth="1"/>
    <col min="3588" max="3588" width="14.19921875" bestFit="1" customWidth="1"/>
    <col min="3589" max="3589" width="10" bestFit="1" customWidth="1"/>
    <col min="3824" max="3824" width="2" customWidth="1"/>
    <col min="3825" max="3825" width="31.5" customWidth="1"/>
    <col min="3826" max="3826" width="13.5" customWidth="1"/>
    <col min="3827" max="3828" width="13" customWidth="1"/>
    <col min="3829" max="3829" width="13.19921875" customWidth="1"/>
    <col min="3830" max="3830" width="2.8984375" customWidth="1"/>
    <col min="3831" max="3831" width="2" customWidth="1"/>
    <col min="3832" max="3832" width="37.59765625" customWidth="1"/>
    <col min="3833" max="3833" width="13.5" customWidth="1"/>
    <col min="3834" max="3835" width="13" bestFit="1" customWidth="1"/>
    <col min="3836" max="3836" width="13.19921875" customWidth="1"/>
    <col min="3837" max="3837" width="9.59765625" customWidth="1"/>
    <col min="3838" max="3838" width="2.8984375" customWidth="1"/>
    <col min="3839" max="3839" width="2" customWidth="1"/>
    <col min="3840" max="3840" width="30.3984375" customWidth="1"/>
    <col min="3841" max="3843" width="13" bestFit="1" customWidth="1"/>
    <col min="3844" max="3844" width="14.19921875" bestFit="1" customWidth="1"/>
    <col min="3845" max="3845" width="10" bestFit="1" customWidth="1"/>
    <col min="4080" max="4080" width="2" customWidth="1"/>
    <col min="4081" max="4081" width="31.5" customWidth="1"/>
    <col min="4082" max="4082" width="13.5" customWidth="1"/>
    <col min="4083" max="4084" width="13" customWidth="1"/>
    <col min="4085" max="4085" width="13.19921875" customWidth="1"/>
    <col min="4086" max="4086" width="2.8984375" customWidth="1"/>
    <col min="4087" max="4087" width="2" customWidth="1"/>
    <col min="4088" max="4088" width="37.59765625" customWidth="1"/>
    <col min="4089" max="4089" width="13.5" customWidth="1"/>
    <col min="4090" max="4091" width="13" bestFit="1" customWidth="1"/>
    <col min="4092" max="4092" width="13.19921875" customWidth="1"/>
    <col min="4093" max="4093" width="9.59765625" customWidth="1"/>
    <col min="4094" max="4094" width="2.8984375" customWidth="1"/>
    <col min="4095" max="4095" width="2" customWidth="1"/>
    <col min="4096" max="4096" width="30.3984375" customWidth="1"/>
    <col min="4097" max="4099" width="13" bestFit="1" customWidth="1"/>
    <col min="4100" max="4100" width="14.19921875" bestFit="1" customWidth="1"/>
    <col min="4101" max="4101" width="10" bestFit="1" customWidth="1"/>
    <col min="4336" max="4336" width="2" customWidth="1"/>
    <col min="4337" max="4337" width="31.5" customWidth="1"/>
    <col min="4338" max="4338" width="13.5" customWidth="1"/>
    <col min="4339" max="4340" width="13" customWidth="1"/>
    <col min="4341" max="4341" width="13.19921875" customWidth="1"/>
    <col min="4342" max="4342" width="2.8984375" customWidth="1"/>
    <col min="4343" max="4343" width="2" customWidth="1"/>
    <col min="4344" max="4344" width="37.59765625" customWidth="1"/>
    <col min="4345" max="4345" width="13.5" customWidth="1"/>
    <col min="4346" max="4347" width="13" bestFit="1" customWidth="1"/>
    <col min="4348" max="4348" width="13.19921875" customWidth="1"/>
    <col min="4349" max="4349" width="9.59765625" customWidth="1"/>
    <col min="4350" max="4350" width="2.8984375" customWidth="1"/>
    <col min="4351" max="4351" width="2" customWidth="1"/>
    <col min="4352" max="4352" width="30.3984375" customWidth="1"/>
    <col min="4353" max="4355" width="13" bestFit="1" customWidth="1"/>
    <col min="4356" max="4356" width="14.19921875" bestFit="1" customWidth="1"/>
    <col min="4357" max="4357" width="10" bestFit="1" customWidth="1"/>
    <col min="4592" max="4592" width="2" customWidth="1"/>
    <col min="4593" max="4593" width="31.5" customWidth="1"/>
    <col min="4594" max="4594" width="13.5" customWidth="1"/>
    <col min="4595" max="4596" width="13" customWidth="1"/>
    <col min="4597" max="4597" width="13.19921875" customWidth="1"/>
    <col min="4598" max="4598" width="2.8984375" customWidth="1"/>
    <col min="4599" max="4599" width="2" customWidth="1"/>
    <col min="4600" max="4600" width="37.59765625" customWidth="1"/>
    <col min="4601" max="4601" width="13.5" customWidth="1"/>
    <col min="4602" max="4603" width="13" bestFit="1" customWidth="1"/>
    <col min="4604" max="4604" width="13.19921875" customWidth="1"/>
    <col min="4605" max="4605" width="9.59765625" customWidth="1"/>
    <col min="4606" max="4606" width="2.8984375" customWidth="1"/>
    <col min="4607" max="4607" width="2" customWidth="1"/>
    <col min="4608" max="4608" width="30.3984375" customWidth="1"/>
    <col min="4609" max="4611" width="13" bestFit="1" customWidth="1"/>
    <col min="4612" max="4612" width="14.19921875" bestFit="1" customWidth="1"/>
    <col min="4613" max="4613" width="10" bestFit="1" customWidth="1"/>
    <col min="4848" max="4848" width="2" customWidth="1"/>
    <col min="4849" max="4849" width="31.5" customWidth="1"/>
    <col min="4850" max="4850" width="13.5" customWidth="1"/>
    <col min="4851" max="4852" width="13" customWidth="1"/>
    <col min="4853" max="4853" width="13.19921875" customWidth="1"/>
    <col min="4854" max="4854" width="2.8984375" customWidth="1"/>
    <col min="4855" max="4855" width="2" customWidth="1"/>
    <col min="4856" max="4856" width="37.59765625" customWidth="1"/>
    <col min="4857" max="4857" width="13.5" customWidth="1"/>
    <col min="4858" max="4859" width="13" bestFit="1" customWidth="1"/>
    <col min="4860" max="4860" width="13.19921875" customWidth="1"/>
    <col min="4861" max="4861" width="9.59765625" customWidth="1"/>
    <col min="4862" max="4862" width="2.8984375" customWidth="1"/>
    <col min="4863" max="4863" width="2" customWidth="1"/>
    <col min="4864" max="4864" width="30.3984375" customWidth="1"/>
    <col min="4865" max="4867" width="13" bestFit="1" customWidth="1"/>
    <col min="4868" max="4868" width="14.19921875" bestFit="1" customWidth="1"/>
    <col min="4869" max="4869" width="10" bestFit="1" customWidth="1"/>
    <col min="5104" max="5104" width="2" customWidth="1"/>
    <col min="5105" max="5105" width="31.5" customWidth="1"/>
    <col min="5106" max="5106" width="13.5" customWidth="1"/>
    <col min="5107" max="5108" width="13" customWidth="1"/>
    <col min="5109" max="5109" width="13.19921875" customWidth="1"/>
    <col min="5110" max="5110" width="2.8984375" customWidth="1"/>
    <col min="5111" max="5111" width="2" customWidth="1"/>
    <col min="5112" max="5112" width="37.59765625" customWidth="1"/>
    <col min="5113" max="5113" width="13.5" customWidth="1"/>
    <col min="5114" max="5115" width="13" bestFit="1" customWidth="1"/>
    <col min="5116" max="5116" width="13.19921875" customWidth="1"/>
    <col min="5117" max="5117" width="9.59765625" customWidth="1"/>
    <col min="5118" max="5118" width="2.8984375" customWidth="1"/>
    <col min="5119" max="5119" width="2" customWidth="1"/>
    <col min="5120" max="5120" width="30.3984375" customWidth="1"/>
    <col min="5121" max="5123" width="13" bestFit="1" customWidth="1"/>
    <col min="5124" max="5124" width="14.19921875" bestFit="1" customWidth="1"/>
    <col min="5125" max="5125" width="10" bestFit="1" customWidth="1"/>
    <col min="5360" max="5360" width="2" customWidth="1"/>
    <col min="5361" max="5361" width="31.5" customWidth="1"/>
    <col min="5362" max="5362" width="13.5" customWidth="1"/>
    <col min="5363" max="5364" width="13" customWidth="1"/>
    <col min="5365" max="5365" width="13.19921875" customWidth="1"/>
    <col min="5366" max="5366" width="2.8984375" customWidth="1"/>
    <col min="5367" max="5367" width="2" customWidth="1"/>
    <col min="5368" max="5368" width="37.59765625" customWidth="1"/>
    <col min="5369" max="5369" width="13.5" customWidth="1"/>
    <col min="5370" max="5371" width="13" bestFit="1" customWidth="1"/>
    <col min="5372" max="5372" width="13.19921875" customWidth="1"/>
    <col min="5373" max="5373" width="9.59765625" customWidth="1"/>
    <col min="5374" max="5374" width="2.8984375" customWidth="1"/>
    <col min="5375" max="5375" width="2" customWidth="1"/>
    <col min="5376" max="5376" width="30.3984375" customWidth="1"/>
    <col min="5377" max="5379" width="13" bestFit="1" customWidth="1"/>
    <col min="5380" max="5380" width="14.19921875" bestFit="1" customWidth="1"/>
    <col min="5381" max="5381" width="10" bestFit="1" customWidth="1"/>
    <col min="5616" max="5616" width="2" customWidth="1"/>
    <col min="5617" max="5617" width="31.5" customWidth="1"/>
    <col min="5618" max="5618" width="13.5" customWidth="1"/>
    <col min="5619" max="5620" width="13" customWidth="1"/>
    <col min="5621" max="5621" width="13.19921875" customWidth="1"/>
    <col min="5622" max="5622" width="2.8984375" customWidth="1"/>
    <col min="5623" max="5623" width="2" customWidth="1"/>
    <col min="5624" max="5624" width="37.59765625" customWidth="1"/>
    <col min="5625" max="5625" width="13.5" customWidth="1"/>
    <col min="5626" max="5627" width="13" bestFit="1" customWidth="1"/>
    <col min="5628" max="5628" width="13.19921875" customWidth="1"/>
    <col min="5629" max="5629" width="9.59765625" customWidth="1"/>
    <col min="5630" max="5630" width="2.8984375" customWidth="1"/>
    <col min="5631" max="5631" width="2" customWidth="1"/>
    <col min="5632" max="5632" width="30.3984375" customWidth="1"/>
    <col min="5633" max="5635" width="13" bestFit="1" customWidth="1"/>
    <col min="5636" max="5636" width="14.19921875" bestFit="1" customWidth="1"/>
    <col min="5637" max="5637" width="10" bestFit="1" customWidth="1"/>
    <col min="5872" max="5872" width="2" customWidth="1"/>
    <col min="5873" max="5873" width="31.5" customWidth="1"/>
    <col min="5874" max="5874" width="13.5" customWidth="1"/>
    <col min="5875" max="5876" width="13" customWidth="1"/>
    <col min="5877" max="5877" width="13.19921875" customWidth="1"/>
    <col min="5878" max="5878" width="2.8984375" customWidth="1"/>
    <col min="5879" max="5879" width="2" customWidth="1"/>
    <col min="5880" max="5880" width="37.59765625" customWidth="1"/>
    <col min="5881" max="5881" width="13.5" customWidth="1"/>
    <col min="5882" max="5883" width="13" bestFit="1" customWidth="1"/>
    <col min="5884" max="5884" width="13.19921875" customWidth="1"/>
    <col min="5885" max="5885" width="9.59765625" customWidth="1"/>
    <col min="5886" max="5886" width="2.8984375" customWidth="1"/>
    <col min="5887" max="5887" width="2" customWidth="1"/>
    <col min="5888" max="5888" width="30.3984375" customWidth="1"/>
    <col min="5889" max="5891" width="13" bestFit="1" customWidth="1"/>
    <col min="5892" max="5892" width="14.19921875" bestFit="1" customWidth="1"/>
    <col min="5893" max="5893" width="10" bestFit="1" customWidth="1"/>
    <col min="6128" max="6128" width="2" customWidth="1"/>
    <col min="6129" max="6129" width="31.5" customWidth="1"/>
    <col min="6130" max="6130" width="13.5" customWidth="1"/>
    <col min="6131" max="6132" width="13" customWidth="1"/>
    <col min="6133" max="6133" width="13.19921875" customWidth="1"/>
    <col min="6134" max="6134" width="2.8984375" customWidth="1"/>
    <col min="6135" max="6135" width="2" customWidth="1"/>
    <col min="6136" max="6136" width="37.59765625" customWidth="1"/>
    <col min="6137" max="6137" width="13.5" customWidth="1"/>
    <col min="6138" max="6139" width="13" bestFit="1" customWidth="1"/>
    <col min="6140" max="6140" width="13.19921875" customWidth="1"/>
    <col min="6141" max="6141" width="9.59765625" customWidth="1"/>
    <col min="6142" max="6142" width="2.8984375" customWidth="1"/>
    <col min="6143" max="6143" width="2" customWidth="1"/>
    <col min="6144" max="6144" width="30.3984375" customWidth="1"/>
    <col min="6145" max="6147" width="13" bestFit="1" customWidth="1"/>
    <col min="6148" max="6148" width="14.19921875" bestFit="1" customWidth="1"/>
    <col min="6149" max="6149" width="10" bestFit="1" customWidth="1"/>
    <col min="6384" max="6384" width="2" customWidth="1"/>
    <col min="6385" max="6385" width="31.5" customWidth="1"/>
    <col min="6386" max="6386" width="13.5" customWidth="1"/>
    <col min="6387" max="6388" width="13" customWidth="1"/>
    <col min="6389" max="6389" width="13.19921875" customWidth="1"/>
    <col min="6390" max="6390" width="2.8984375" customWidth="1"/>
    <col min="6391" max="6391" width="2" customWidth="1"/>
    <col min="6392" max="6392" width="37.59765625" customWidth="1"/>
    <col min="6393" max="6393" width="13.5" customWidth="1"/>
    <col min="6394" max="6395" width="13" bestFit="1" customWidth="1"/>
    <col min="6396" max="6396" width="13.19921875" customWidth="1"/>
    <col min="6397" max="6397" width="9.59765625" customWidth="1"/>
    <col min="6398" max="6398" width="2.8984375" customWidth="1"/>
    <col min="6399" max="6399" width="2" customWidth="1"/>
    <col min="6400" max="6400" width="30.3984375" customWidth="1"/>
    <col min="6401" max="6403" width="13" bestFit="1" customWidth="1"/>
    <col min="6404" max="6404" width="14.19921875" bestFit="1" customWidth="1"/>
    <col min="6405" max="6405" width="10" bestFit="1" customWidth="1"/>
    <col min="6640" max="6640" width="2" customWidth="1"/>
    <col min="6641" max="6641" width="31.5" customWidth="1"/>
    <col min="6642" max="6642" width="13.5" customWidth="1"/>
    <col min="6643" max="6644" width="13" customWidth="1"/>
    <col min="6645" max="6645" width="13.19921875" customWidth="1"/>
    <col min="6646" max="6646" width="2.8984375" customWidth="1"/>
    <col min="6647" max="6647" width="2" customWidth="1"/>
    <col min="6648" max="6648" width="37.59765625" customWidth="1"/>
    <col min="6649" max="6649" width="13.5" customWidth="1"/>
    <col min="6650" max="6651" width="13" bestFit="1" customWidth="1"/>
    <col min="6652" max="6652" width="13.19921875" customWidth="1"/>
    <col min="6653" max="6653" width="9.59765625" customWidth="1"/>
    <col min="6654" max="6654" width="2.8984375" customWidth="1"/>
    <col min="6655" max="6655" width="2" customWidth="1"/>
    <col min="6656" max="6656" width="30.3984375" customWidth="1"/>
    <col min="6657" max="6659" width="13" bestFit="1" customWidth="1"/>
    <col min="6660" max="6660" width="14.19921875" bestFit="1" customWidth="1"/>
    <col min="6661" max="6661" width="10" bestFit="1" customWidth="1"/>
    <col min="6896" max="6896" width="2" customWidth="1"/>
    <col min="6897" max="6897" width="31.5" customWidth="1"/>
    <col min="6898" max="6898" width="13.5" customWidth="1"/>
    <col min="6899" max="6900" width="13" customWidth="1"/>
    <col min="6901" max="6901" width="13.19921875" customWidth="1"/>
    <col min="6902" max="6902" width="2.8984375" customWidth="1"/>
    <col min="6903" max="6903" width="2" customWidth="1"/>
    <col min="6904" max="6904" width="37.59765625" customWidth="1"/>
    <col min="6905" max="6905" width="13.5" customWidth="1"/>
    <col min="6906" max="6907" width="13" bestFit="1" customWidth="1"/>
    <col min="6908" max="6908" width="13.19921875" customWidth="1"/>
    <col min="6909" max="6909" width="9.59765625" customWidth="1"/>
    <col min="6910" max="6910" width="2.8984375" customWidth="1"/>
    <col min="6911" max="6911" width="2" customWidth="1"/>
    <col min="6912" max="6912" width="30.3984375" customWidth="1"/>
    <col min="6913" max="6915" width="13" bestFit="1" customWidth="1"/>
    <col min="6916" max="6916" width="14.19921875" bestFit="1" customWidth="1"/>
    <col min="6917" max="6917" width="10" bestFit="1" customWidth="1"/>
    <col min="7152" max="7152" width="2" customWidth="1"/>
    <col min="7153" max="7153" width="31.5" customWidth="1"/>
    <col min="7154" max="7154" width="13.5" customWidth="1"/>
    <col min="7155" max="7156" width="13" customWidth="1"/>
    <col min="7157" max="7157" width="13.19921875" customWidth="1"/>
    <col min="7158" max="7158" width="2.8984375" customWidth="1"/>
    <col min="7159" max="7159" width="2" customWidth="1"/>
    <col min="7160" max="7160" width="37.59765625" customWidth="1"/>
    <col min="7161" max="7161" width="13.5" customWidth="1"/>
    <col min="7162" max="7163" width="13" bestFit="1" customWidth="1"/>
    <col min="7164" max="7164" width="13.19921875" customWidth="1"/>
    <col min="7165" max="7165" width="9.59765625" customWidth="1"/>
    <col min="7166" max="7166" width="2.8984375" customWidth="1"/>
    <col min="7167" max="7167" width="2" customWidth="1"/>
    <col min="7168" max="7168" width="30.3984375" customWidth="1"/>
    <col min="7169" max="7171" width="13" bestFit="1" customWidth="1"/>
    <col min="7172" max="7172" width="14.19921875" bestFit="1" customWidth="1"/>
    <col min="7173" max="7173" width="10" bestFit="1" customWidth="1"/>
    <col min="7408" max="7408" width="2" customWidth="1"/>
    <col min="7409" max="7409" width="31.5" customWidth="1"/>
    <col min="7410" max="7410" width="13.5" customWidth="1"/>
    <col min="7411" max="7412" width="13" customWidth="1"/>
    <col min="7413" max="7413" width="13.19921875" customWidth="1"/>
    <col min="7414" max="7414" width="2.8984375" customWidth="1"/>
    <col min="7415" max="7415" width="2" customWidth="1"/>
    <col min="7416" max="7416" width="37.59765625" customWidth="1"/>
    <col min="7417" max="7417" width="13.5" customWidth="1"/>
    <col min="7418" max="7419" width="13" bestFit="1" customWidth="1"/>
    <col min="7420" max="7420" width="13.19921875" customWidth="1"/>
    <col min="7421" max="7421" width="9.59765625" customWidth="1"/>
    <col min="7422" max="7422" width="2.8984375" customWidth="1"/>
    <col min="7423" max="7423" width="2" customWidth="1"/>
    <col min="7424" max="7424" width="30.3984375" customWidth="1"/>
    <col min="7425" max="7427" width="13" bestFit="1" customWidth="1"/>
    <col min="7428" max="7428" width="14.19921875" bestFit="1" customWidth="1"/>
    <col min="7429" max="7429" width="10" bestFit="1" customWidth="1"/>
    <col min="7664" max="7664" width="2" customWidth="1"/>
    <col min="7665" max="7665" width="31.5" customWidth="1"/>
    <col min="7666" max="7666" width="13.5" customWidth="1"/>
    <col min="7667" max="7668" width="13" customWidth="1"/>
    <col min="7669" max="7669" width="13.19921875" customWidth="1"/>
    <col min="7670" max="7670" width="2.8984375" customWidth="1"/>
    <col min="7671" max="7671" width="2" customWidth="1"/>
    <col min="7672" max="7672" width="37.59765625" customWidth="1"/>
    <col min="7673" max="7673" width="13.5" customWidth="1"/>
    <col min="7674" max="7675" width="13" bestFit="1" customWidth="1"/>
    <col min="7676" max="7676" width="13.19921875" customWidth="1"/>
    <col min="7677" max="7677" width="9.59765625" customWidth="1"/>
    <col min="7678" max="7678" width="2.8984375" customWidth="1"/>
    <col min="7679" max="7679" width="2" customWidth="1"/>
    <col min="7680" max="7680" width="30.3984375" customWidth="1"/>
    <col min="7681" max="7683" width="13" bestFit="1" customWidth="1"/>
    <col min="7684" max="7684" width="14.19921875" bestFit="1" customWidth="1"/>
    <col min="7685" max="7685" width="10" bestFit="1" customWidth="1"/>
    <col min="7920" max="7920" width="2" customWidth="1"/>
    <col min="7921" max="7921" width="31.5" customWidth="1"/>
    <col min="7922" max="7922" width="13.5" customWidth="1"/>
    <col min="7923" max="7924" width="13" customWidth="1"/>
    <col min="7925" max="7925" width="13.19921875" customWidth="1"/>
    <col min="7926" max="7926" width="2.8984375" customWidth="1"/>
    <col min="7927" max="7927" width="2" customWidth="1"/>
    <col min="7928" max="7928" width="37.59765625" customWidth="1"/>
    <col min="7929" max="7929" width="13.5" customWidth="1"/>
    <col min="7930" max="7931" width="13" bestFit="1" customWidth="1"/>
    <col min="7932" max="7932" width="13.19921875" customWidth="1"/>
    <col min="7933" max="7933" width="9.59765625" customWidth="1"/>
    <col min="7934" max="7934" width="2.8984375" customWidth="1"/>
    <col min="7935" max="7935" width="2" customWidth="1"/>
    <col min="7936" max="7936" width="30.3984375" customWidth="1"/>
    <col min="7937" max="7939" width="13" bestFit="1" customWidth="1"/>
    <col min="7940" max="7940" width="14.19921875" bestFit="1" customWidth="1"/>
    <col min="7941" max="7941" width="10" bestFit="1" customWidth="1"/>
    <col min="8176" max="8176" width="2" customWidth="1"/>
    <col min="8177" max="8177" width="31.5" customWidth="1"/>
    <col min="8178" max="8178" width="13.5" customWidth="1"/>
    <col min="8179" max="8180" width="13" customWidth="1"/>
    <col min="8181" max="8181" width="13.19921875" customWidth="1"/>
    <col min="8182" max="8182" width="2.8984375" customWidth="1"/>
    <col min="8183" max="8183" width="2" customWidth="1"/>
    <col min="8184" max="8184" width="37.59765625" customWidth="1"/>
    <col min="8185" max="8185" width="13.5" customWidth="1"/>
    <col min="8186" max="8187" width="13" bestFit="1" customWidth="1"/>
    <col min="8188" max="8188" width="13.19921875" customWidth="1"/>
    <col min="8189" max="8189" width="9.59765625" customWidth="1"/>
    <col min="8190" max="8190" width="2.8984375" customWidth="1"/>
    <col min="8191" max="8191" width="2" customWidth="1"/>
    <col min="8192" max="8192" width="30.3984375" customWidth="1"/>
    <col min="8193" max="8195" width="13" bestFit="1" customWidth="1"/>
    <col min="8196" max="8196" width="14.19921875" bestFit="1" customWidth="1"/>
    <col min="8197" max="8197" width="10" bestFit="1" customWidth="1"/>
    <col min="8432" max="8432" width="2" customWidth="1"/>
    <col min="8433" max="8433" width="31.5" customWidth="1"/>
    <col min="8434" max="8434" width="13.5" customWidth="1"/>
    <col min="8435" max="8436" width="13" customWidth="1"/>
    <col min="8437" max="8437" width="13.19921875" customWidth="1"/>
    <col min="8438" max="8438" width="2.8984375" customWidth="1"/>
    <col min="8439" max="8439" width="2" customWidth="1"/>
    <col min="8440" max="8440" width="37.59765625" customWidth="1"/>
    <col min="8441" max="8441" width="13.5" customWidth="1"/>
    <col min="8442" max="8443" width="13" bestFit="1" customWidth="1"/>
    <col min="8444" max="8444" width="13.19921875" customWidth="1"/>
    <col min="8445" max="8445" width="9.59765625" customWidth="1"/>
    <col min="8446" max="8446" width="2.8984375" customWidth="1"/>
    <col min="8447" max="8447" width="2" customWidth="1"/>
    <col min="8448" max="8448" width="30.3984375" customWidth="1"/>
    <col min="8449" max="8451" width="13" bestFit="1" customWidth="1"/>
    <col min="8452" max="8452" width="14.19921875" bestFit="1" customWidth="1"/>
    <col min="8453" max="8453" width="10" bestFit="1" customWidth="1"/>
    <col min="8688" max="8688" width="2" customWidth="1"/>
    <col min="8689" max="8689" width="31.5" customWidth="1"/>
    <col min="8690" max="8690" width="13.5" customWidth="1"/>
    <col min="8691" max="8692" width="13" customWidth="1"/>
    <col min="8693" max="8693" width="13.19921875" customWidth="1"/>
    <col min="8694" max="8694" width="2.8984375" customWidth="1"/>
    <col min="8695" max="8695" width="2" customWidth="1"/>
    <col min="8696" max="8696" width="37.59765625" customWidth="1"/>
    <col min="8697" max="8697" width="13.5" customWidth="1"/>
    <col min="8698" max="8699" width="13" bestFit="1" customWidth="1"/>
    <col min="8700" max="8700" width="13.19921875" customWidth="1"/>
    <col min="8701" max="8701" width="9.59765625" customWidth="1"/>
    <col min="8702" max="8702" width="2.8984375" customWidth="1"/>
    <col min="8703" max="8703" width="2" customWidth="1"/>
    <col min="8704" max="8704" width="30.3984375" customWidth="1"/>
    <col min="8705" max="8707" width="13" bestFit="1" customWidth="1"/>
    <col min="8708" max="8708" width="14.19921875" bestFit="1" customWidth="1"/>
    <col min="8709" max="8709" width="10" bestFit="1" customWidth="1"/>
    <col min="8944" max="8944" width="2" customWidth="1"/>
    <col min="8945" max="8945" width="31.5" customWidth="1"/>
    <col min="8946" max="8946" width="13.5" customWidth="1"/>
    <col min="8947" max="8948" width="13" customWidth="1"/>
    <col min="8949" max="8949" width="13.19921875" customWidth="1"/>
    <col min="8950" max="8950" width="2.8984375" customWidth="1"/>
    <col min="8951" max="8951" width="2" customWidth="1"/>
    <col min="8952" max="8952" width="37.59765625" customWidth="1"/>
    <col min="8953" max="8953" width="13.5" customWidth="1"/>
    <col min="8954" max="8955" width="13" bestFit="1" customWidth="1"/>
    <col min="8956" max="8956" width="13.19921875" customWidth="1"/>
    <col min="8957" max="8957" width="9.59765625" customWidth="1"/>
    <col min="8958" max="8958" width="2.8984375" customWidth="1"/>
    <col min="8959" max="8959" width="2" customWidth="1"/>
    <col min="8960" max="8960" width="30.3984375" customWidth="1"/>
    <col min="8961" max="8963" width="13" bestFit="1" customWidth="1"/>
    <col min="8964" max="8964" width="14.19921875" bestFit="1" customWidth="1"/>
    <col min="8965" max="8965" width="10" bestFit="1" customWidth="1"/>
    <col min="9200" max="9200" width="2" customWidth="1"/>
    <col min="9201" max="9201" width="31.5" customWidth="1"/>
    <col min="9202" max="9202" width="13.5" customWidth="1"/>
    <col min="9203" max="9204" width="13" customWidth="1"/>
    <col min="9205" max="9205" width="13.19921875" customWidth="1"/>
    <col min="9206" max="9206" width="2.8984375" customWidth="1"/>
    <col min="9207" max="9207" width="2" customWidth="1"/>
    <col min="9208" max="9208" width="37.59765625" customWidth="1"/>
    <col min="9209" max="9209" width="13.5" customWidth="1"/>
    <col min="9210" max="9211" width="13" bestFit="1" customWidth="1"/>
    <col min="9212" max="9212" width="13.19921875" customWidth="1"/>
    <col min="9213" max="9213" width="9.59765625" customWidth="1"/>
    <col min="9214" max="9214" width="2.8984375" customWidth="1"/>
    <col min="9215" max="9215" width="2" customWidth="1"/>
    <col min="9216" max="9216" width="30.3984375" customWidth="1"/>
    <col min="9217" max="9219" width="13" bestFit="1" customWidth="1"/>
    <col min="9220" max="9220" width="14.19921875" bestFit="1" customWidth="1"/>
    <col min="9221" max="9221" width="10" bestFit="1" customWidth="1"/>
    <col min="9456" max="9456" width="2" customWidth="1"/>
    <col min="9457" max="9457" width="31.5" customWidth="1"/>
    <col min="9458" max="9458" width="13.5" customWidth="1"/>
    <col min="9459" max="9460" width="13" customWidth="1"/>
    <col min="9461" max="9461" width="13.19921875" customWidth="1"/>
    <col min="9462" max="9462" width="2.8984375" customWidth="1"/>
    <col min="9463" max="9463" width="2" customWidth="1"/>
    <col min="9464" max="9464" width="37.59765625" customWidth="1"/>
    <col min="9465" max="9465" width="13.5" customWidth="1"/>
    <col min="9466" max="9467" width="13" bestFit="1" customWidth="1"/>
    <col min="9468" max="9468" width="13.19921875" customWidth="1"/>
    <col min="9469" max="9469" width="9.59765625" customWidth="1"/>
    <col min="9470" max="9470" width="2.8984375" customWidth="1"/>
    <col min="9471" max="9471" width="2" customWidth="1"/>
    <col min="9472" max="9472" width="30.3984375" customWidth="1"/>
    <col min="9473" max="9475" width="13" bestFit="1" customWidth="1"/>
    <col min="9476" max="9476" width="14.19921875" bestFit="1" customWidth="1"/>
    <col min="9477" max="9477" width="10" bestFit="1" customWidth="1"/>
    <col min="9712" max="9712" width="2" customWidth="1"/>
    <col min="9713" max="9713" width="31.5" customWidth="1"/>
    <col min="9714" max="9714" width="13.5" customWidth="1"/>
    <col min="9715" max="9716" width="13" customWidth="1"/>
    <col min="9717" max="9717" width="13.19921875" customWidth="1"/>
    <col min="9718" max="9718" width="2.8984375" customWidth="1"/>
    <col min="9719" max="9719" width="2" customWidth="1"/>
    <col min="9720" max="9720" width="37.59765625" customWidth="1"/>
    <col min="9721" max="9721" width="13.5" customWidth="1"/>
    <col min="9722" max="9723" width="13" bestFit="1" customWidth="1"/>
    <col min="9724" max="9724" width="13.19921875" customWidth="1"/>
    <col min="9725" max="9725" width="9.59765625" customWidth="1"/>
    <col min="9726" max="9726" width="2.8984375" customWidth="1"/>
    <col min="9727" max="9727" width="2" customWidth="1"/>
    <col min="9728" max="9728" width="30.3984375" customWidth="1"/>
    <col min="9729" max="9731" width="13" bestFit="1" customWidth="1"/>
    <col min="9732" max="9732" width="14.19921875" bestFit="1" customWidth="1"/>
    <col min="9733" max="9733" width="10" bestFit="1" customWidth="1"/>
    <col min="9968" max="9968" width="2" customWidth="1"/>
    <col min="9969" max="9969" width="31.5" customWidth="1"/>
    <col min="9970" max="9970" width="13.5" customWidth="1"/>
    <col min="9971" max="9972" width="13" customWidth="1"/>
    <col min="9973" max="9973" width="13.19921875" customWidth="1"/>
    <col min="9974" max="9974" width="2.8984375" customWidth="1"/>
    <col min="9975" max="9975" width="2" customWidth="1"/>
    <col min="9976" max="9976" width="37.59765625" customWidth="1"/>
    <col min="9977" max="9977" width="13.5" customWidth="1"/>
    <col min="9978" max="9979" width="13" bestFit="1" customWidth="1"/>
    <col min="9980" max="9980" width="13.19921875" customWidth="1"/>
    <col min="9981" max="9981" width="9.59765625" customWidth="1"/>
    <col min="9982" max="9982" width="2.8984375" customWidth="1"/>
    <col min="9983" max="9983" width="2" customWidth="1"/>
    <col min="9984" max="9984" width="30.3984375" customWidth="1"/>
    <col min="9985" max="9987" width="13" bestFit="1" customWidth="1"/>
    <col min="9988" max="9988" width="14.19921875" bestFit="1" customWidth="1"/>
    <col min="9989" max="9989" width="10" bestFit="1" customWidth="1"/>
    <col min="10224" max="10224" width="2" customWidth="1"/>
    <col min="10225" max="10225" width="31.5" customWidth="1"/>
    <col min="10226" max="10226" width="13.5" customWidth="1"/>
    <col min="10227" max="10228" width="13" customWidth="1"/>
    <col min="10229" max="10229" width="13.19921875" customWidth="1"/>
    <col min="10230" max="10230" width="2.8984375" customWidth="1"/>
    <col min="10231" max="10231" width="2" customWidth="1"/>
    <col min="10232" max="10232" width="37.59765625" customWidth="1"/>
    <col min="10233" max="10233" width="13.5" customWidth="1"/>
    <col min="10234" max="10235" width="13" bestFit="1" customWidth="1"/>
    <col min="10236" max="10236" width="13.19921875" customWidth="1"/>
    <col min="10237" max="10237" width="9.59765625" customWidth="1"/>
    <col min="10238" max="10238" width="2.8984375" customWidth="1"/>
    <col min="10239" max="10239" width="2" customWidth="1"/>
    <col min="10240" max="10240" width="30.3984375" customWidth="1"/>
    <col min="10241" max="10243" width="13" bestFit="1" customWidth="1"/>
    <col min="10244" max="10244" width="14.19921875" bestFit="1" customWidth="1"/>
    <col min="10245" max="10245" width="10" bestFit="1" customWidth="1"/>
    <col min="10480" max="10480" width="2" customWidth="1"/>
    <col min="10481" max="10481" width="31.5" customWidth="1"/>
    <col min="10482" max="10482" width="13.5" customWidth="1"/>
    <col min="10483" max="10484" width="13" customWidth="1"/>
    <col min="10485" max="10485" width="13.19921875" customWidth="1"/>
    <col min="10486" max="10486" width="2.8984375" customWidth="1"/>
    <col min="10487" max="10487" width="2" customWidth="1"/>
    <col min="10488" max="10488" width="37.59765625" customWidth="1"/>
    <col min="10489" max="10489" width="13.5" customWidth="1"/>
    <col min="10490" max="10491" width="13" bestFit="1" customWidth="1"/>
    <col min="10492" max="10492" width="13.19921875" customWidth="1"/>
    <col min="10493" max="10493" width="9.59765625" customWidth="1"/>
    <col min="10494" max="10494" width="2.8984375" customWidth="1"/>
    <col min="10495" max="10495" width="2" customWidth="1"/>
    <col min="10496" max="10496" width="30.3984375" customWidth="1"/>
    <col min="10497" max="10499" width="13" bestFit="1" customWidth="1"/>
    <col min="10500" max="10500" width="14.19921875" bestFit="1" customWidth="1"/>
    <col min="10501" max="10501" width="10" bestFit="1" customWidth="1"/>
    <col min="10736" max="10736" width="2" customWidth="1"/>
    <col min="10737" max="10737" width="31.5" customWidth="1"/>
    <col min="10738" max="10738" width="13.5" customWidth="1"/>
    <col min="10739" max="10740" width="13" customWidth="1"/>
    <col min="10741" max="10741" width="13.19921875" customWidth="1"/>
    <col min="10742" max="10742" width="2.8984375" customWidth="1"/>
    <col min="10743" max="10743" width="2" customWidth="1"/>
    <col min="10744" max="10744" width="37.59765625" customWidth="1"/>
    <col min="10745" max="10745" width="13.5" customWidth="1"/>
    <col min="10746" max="10747" width="13" bestFit="1" customWidth="1"/>
    <col min="10748" max="10748" width="13.19921875" customWidth="1"/>
    <col min="10749" max="10749" width="9.59765625" customWidth="1"/>
    <col min="10750" max="10750" width="2.8984375" customWidth="1"/>
    <col min="10751" max="10751" width="2" customWidth="1"/>
    <col min="10752" max="10752" width="30.3984375" customWidth="1"/>
    <col min="10753" max="10755" width="13" bestFit="1" customWidth="1"/>
    <col min="10756" max="10756" width="14.19921875" bestFit="1" customWidth="1"/>
    <col min="10757" max="10757" width="10" bestFit="1" customWidth="1"/>
    <col min="10992" max="10992" width="2" customWidth="1"/>
    <col min="10993" max="10993" width="31.5" customWidth="1"/>
    <col min="10994" max="10994" width="13.5" customWidth="1"/>
    <col min="10995" max="10996" width="13" customWidth="1"/>
    <col min="10997" max="10997" width="13.19921875" customWidth="1"/>
    <col min="10998" max="10998" width="2.8984375" customWidth="1"/>
    <col min="10999" max="10999" width="2" customWidth="1"/>
    <col min="11000" max="11000" width="37.59765625" customWidth="1"/>
    <col min="11001" max="11001" width="13.5" customWidth="1"/>
    <col min="11002" max="11003" width="13" bestFit="1" customWidth="1"/>
    <col min="11004" max="11004" width="13.19921875" customWidth="1"/>
    <col min="11005" max="11005" width="9.59765625" customWidth="1"/>
    <col min="11006" max="11006" width="2.8984375" customWidth="1"/>
    <col min="11007" max="11007" width="2" customWidth="1"/>
    <col min="11008" max="11008" width="30.3984375" customWidth="1"/>
    <col min="11009" max="11011" width="13" bestFit="1" customWidth="1"/>
    <col min="11012" max="11012" width="14.19921875" bestFit="1" customWidth="1"/>
    <col min="11013" max="11013" width="10" bestFit="1" customWidth="1"/>
    <col min="11248" max="11248" width="2" customWidth="1"/>
    <col min="11249" max="11249" width="31.5" customWidth="1"/>
    <col min="11250" max="11250" width="13.5" customWidth="1"/>
    <col min="11251" max="11252" width="13" customWidth="1"/>
    <col min="11253" max="11253" width="13.19921875" customWidth="1"/>
    <col min="11254" max="11254" width="2.8984375" customWidth="1"/>
    <col min="11255" max="11255" width="2" customWidth="1"/>
    <col min="11256" max="11256" width="37.59765625" customWidth="1"/>
    <col min="11257" max="11257" width="13.5" customWidth="1"/>
    <col min="11258" max="11259" width="13" bestFit="1" customWidth="1"/>
    <col min="11260" max="11260" width="13.19921875" customWidth="1"/>
    <col min="11261" max="11261" width="9.59765625" customWidth="1"/>
    <col min="11262" max="11262" width="2.8984375" customWidth="1"/>
    <col min="11263" max="11263" width="2" customWidth="1"/>
    <col min="11264" max="11264" width="30.3984375" customWidth="1"/>
    <col min="11265" max="11267" width="13" bestFit="1" customWidth="1"/>
    <col min="11268" max="11268" width="14.19921875" bestFit="1" customWidth="1"/>
    <col min="11269" max="11269" width="10" bestFit="1" customWidth="1"/>
    <col min="11504" max="11504" width="2" customWidth="1"/>
    <col min="11505" max="11505" width="31.5" customWidth="1"/>
    <col min="11506" max="11506" width="13.5" customWidth="1"/>
    <col min="11507" max="11508" width="13" customWidth="1"/>
    <col min="11509" max="11509" width="13.19921875" customWidth="1"/>
    <col min="11510" max="11510" width="2.8984375" customWidth="1"/>
    <col min="11511" max="11511" width="2" customWidth="1"/>
    <col min="11512" max="11512" width="37.59765625" customWidth="1"/>
    <col min="11513" max="11513" width="13.5" customWidth="1"/>
    <col min="11514" max="11515" width="13" bestFit="1" customWidth="1"/>
    <col min="11516" max="11516" width="13.19921875" customWidth="1"/>
    <col min="11517" max="11517" width="9.59765625" customWidth="1"/>
    <col min="11518" max="11518" width="2.8984375" customWidth="1"/>
    <col min="11519" max="11519" width="2" customWidth="1"/>
    <col min="11520" max="11520" width="30.3984375" customWidth="1"/>
    <col min="11521" max="11523" width="13" bestFit="1" customWidth="1"/>
    <col min="11524" max="11524" width="14.19921875" bestFit="1" customWidth="1"/>
    <col min="11525" max="11525" width="10" bestFit="1" customWidth="1"/>
    <col min="11760" max="11760" width="2" customWidth="1"/>
    <col min="11761" max="11761" width="31.5" customWidth="1"/>
    <col min="11762" max="11762" width="13.5" customWidth="1"/>
    <col min="11763" max="11764" width="13" customWidth="1"/>
    <col min="11765" max="11765" width="13.19921875" customWidth="1"/>
    <col min="11766" max="11766" width="2.8984375" customWidth="1"/>
    <col min="11767" max="11767" width="2" customWidth="1"/>
    <col min="11768" max="11768" width="37.59765625" customWidth="1"/>
    <col min="11769" max="11769" width="13.5" customWidth="1"/>
    <col min="11770" max="11771" width="13" bestFit="1" customWidth="1"/>
    <col min="11772" max="11772" width="13.19921875" customWidth="1"/>
    <col min="11773" max="11773" width="9.59765625" customWidth="1"/>
    <col min="11774" max="11774" width="2.8984375" customWidth="1"/>
    <col min="11775" max="11775" width="2" customWidth="1"/>
    <col min="11776" max="11776" width="30.3984375" customWidth="1"/>
    <col min="11777" max="11779" width="13" bestFit="1" customWidth="1"/>
    <col min="11780" max="11780" width="14.19921875" bestFit="1" customWidth="1"/>
    <col min="11781" max="11781" width="10" bestFit="1" customWidth="1"/>
    <col min="12016" max="12016" width="2" customWidth="1"/>
    <col min="12017" max="12017" width="31.5" customWidth="1"/>
    <col min="12018" max="12018" width="13.5" customWidth="1"/>
    <col min="12019" max="12020" width="13" customWidth="1"/>
    <col min="12021" max="12021" width="13.19921875" customWidth="1"/>
    <col min="12022" max="12022" width="2.8984375" customWidth="1"/>
    <col min="12023" max="12023" width="2" customWidth="1"/>
    <col min="12024" max="12024" width="37.59765625" customWidth="1"/>
    <col min="12025" max="12025" width="13.5" customWidth="1"/>
    <col min="12026" max="12027" width="13" bestFit="1" customWidth="1"/>
    <col min="12028" max="12028" width="13.19921875" customWidth="1"/>
    <col min="12029" max="12029" width="9.59765625" customWidth="1"/>
    <col min="12030" max="12030" width="2.8984375" customWidth="1"/>
    <col min="12031" max="12031" width="2" customWidth="1"/>
    <col min="12032" max="12032" width="30.3984375" customWidth="1"/>
    <col min="12033" max="12035" width="13" bestFit="1" customWidth="1"/>
    <col min="12036" max="12036" width="14.19921875" bestFit="1" customWidth="1"/>
    <col min="12037" max="12037" width="10" bestFit="1" customWidth="1"/>
    <col min="12272" max="12272" width="2" customWidth="1"/>
    <col min="12273" max="12273" width="31.5" customWidth="1"/>
    <col min="12274" max="12274" width="13.5" customWidth="1"/>
    <col min="12275" max="12276" width="13" customWidth="1"/>
    <col min="12277" max="12277" width="13.19921875" customWidth="1"/>
    <col min="12278" max="12278" width="2.8984375" customWidth="1"/>
    <col min="12279" max="12279" width="2" customWidth="1"/>
    <col min="12280" max="12280" width="37.59765625" customWidth="1"/>
    <col min="12281" max="12281" width="13.5" customWidth="1"/>
    <col min="12282" max="12283" width="13" bestFit="1" customWidth="1"/>
    <col min="12284" max="12284" width="13.19921875" customWidth="1"/>
    <col min="12285" max="12285" width="9.59765625" customWidth="1"/>
    <col min="12286" max="12286" width="2.8984375" customWidth="1"/>
    <col min="12287" max="12287" width="2" customWidth="1"/>
    <col min="12288" max="12288" width="30.3984375" customWidth="1"/>
    <col min="12289" max="12291" width="13" bestFit="1" customWidth="1"/>
    <col min="12292" max="12292" width="14.19921875" bestFit="1" customWidth="1"/>
    <col min="12293" max="12293" width="10" bestFit="1" customWidth="1"/>
    <col min="12528" max="12528" width="2" customWidth="1"/>
    <col min="12529" max="12529" width="31.5" customWidth="1"/>
    <col min="12530" max="12530" width="13.5" customWidth="1"/>
    <col min="12531" max="12532" width="13" customWidth="1"/>
    <col min="12533" max="12533" width="13.19921875" customWidth="1"/>
    <col min="12534" max="12534" width="2.8984375" customWidth="1"/>
    <col min="12535" max="12535" width="2" customWidth="1"/>
    <col min="12536" max="12536" width="37.59765625" customWidth="1"/>
    <col min="12537" max="12537" width="13.5" customWidth="1"/>
    <col min="12538" max="12539" width="13" bestFit="1" customWidth="1"/>
    <col min="12540" max="12540" width="13.19921875" customWidth="1"/>
    <col min="12541" max="12541" width="9.59765625" customWidth="1"/>
    <col min="12542" max="12542" width="2.8984375" customWidth="1"/>
    <col min="12543" max="12543" width="2" customWidth="1"/>
    <col min="12544" max="12544" width="30.3984375" customWidth="1"/>
    <col min="12545" max="12547" width="13" bestFit="1" customWidth="1"/>
    <col min="12548" max="12548" width="14.19921875" bestFit="1" customWidth="1"/>
    <col min="12549" max="12549" width="10" bestFit="1" customWidth="1"/>
    <col min="12784" max="12784" width="2" customWidth="1"/>
    <col min="12785" max="12785" width="31.5" customWidth="1"/>
    <col min="12786" max="12786" width="13.5" customWidth="1"/>
    <col min="12787" max="12788" width="13" customWidth="1"/>
    <col min="12789" max="12789" width="13.19921875" customWidth="1"/>
    <col min="12790" max="12790" width="2.8984375" customWidth="1"/>
    <col min="12791" max="12791" width="2" customWidth="1"/>
    <col min="12792" max="12792" width="37.59765625" customWidth="1"/>
    <col min="12793" max="12793" width="13.5" customWidth="1"/>
    <col min="12794" max="12795" width="13" bestFit="1" customWidth="1"/>
    <col min="12796" max="12796" width="13.19921875" customWidth="1"/>
    <col min="12797" max="12797" width="9.59765625" customWidth="1"/>
    <col min="12798" max="12798" width="2.8984375" customWidth="1"/>
    <col min="12799" max="12799" width="2" customWidth="1"/>
    <col min="12800" max="12800" width="30.3984375" customWidth="1"/>
    <col min="12801" max="12803" width="13" bestFit="1" customWidth="1"/>
    <col min="12804" max="12804" width="14.19921875" bestFit="1" customWidth="1"/>
    <col min="12805" max="12805" width="10" bestFit="1" customWidth="1"/>
    <col min="13040" max="13040" width="2" customWidth="1"/>
    <col min="13041" max="13041" width="31.5" customWidth="1"/>
    <col min="13042" max="13042" width="13.5" customWidth="1"/>
    <col min="13043" max="13044" width="13" customWidth="1"/>
    <col min="13045" max="13045" width="13.19921875" customWidth="1"/>
    <col min="13046" max="13046" width="2.8984375" customWidth="1"/>
    <col min="13047" max="13047" width="2" customWidth="1"/>
    <col min="13048" max="13048" width="37.59765625" customWidth="1"/>
    <col min="13049" max="13049" width="13.5" customWidth="1"/>
    <col min="13050" max="13051" width="13" bestFit="1" customWidth="1"/>
    <col min="13052" max="13052" width="13.19921875" customWidth="1"/>
    <col min="13053" max="13053" width="9.59765625" customWidth="1"/>
    <col min="13054" max="13054" width="2.8984375" customWidth="1"/>
    <col min="13055" max="13055" width="2" customWidth="1"/>
    <col min="13056" max="13056" width="30.3984375" customWidth="1"/>
    <col min="13057" max="13059" width="13" bestFit="1" customWidth="1"/>
    <col min="13060" max="13060" width="14.19921875" bestFit="1" customWidth="1"/>
    <col min="13061" max="13061" width="10" bestFit="1" customWidth="1"/>
    <col min="13296" max="13296" width="2" customWidth="1"/>
    <col min="13297" max="13297" width="31.5" customWidth="1"/>
    <col min="13298" max="13298" width="13.5" customWidth="1"/>
    <col min="13299" max="13300" width="13" customWidth="1"/>
    <col min="13301" max="13301" width="13.19921875" customWidth="1"/>
    <col min="13302" max="13302" width="2.8984375" customWidth="1"/>
    <col min="13303" max="13303" width="2" customWidth="1"/>
    <col min="13304" max="13304" width="37.59765625" customWidth="1"/>
    <col min="13305" max="13305" width="13.5" customWidth="1"/>
    <col min="13306" max="13307" width="13" bestFit="1" customWidth="1"/>
    <col min="13308" max="13308" width="13.19921875" customWidth="1"/>
    <col min="13309" max="13309" width="9.59765625" customWidth="1"/>
    <col min="13310" max="13310" width="2.8984375" customWidth="1"/>
    <col min="13311" max="13311" width="2" customWidth="1"/>
    <col min="13312" max="13312" width="30.3984375" customWidth="1"/>
    <col min="13313" max="13315" width="13" bestFit="1" customWidth="1"/>
    <col min="13316" max="13316" width="14.19921875" bestFit="1" customWidth="1"/>
    <col min="13317" max="13317" width="10" bestFit="1" customWidth="1"/>
    <col min="13552" max="13552" width="2" customWidth="1"/>
    <col min="13553" max="13553" width="31.5" customWidth="1"/>
    <col min="13554" max="13554" width="13.5" customWidth="1"/>
    <col min="13555" max="13556" width="13" customWidth="1"/>
    <col min="13557" max="13557" width="13.19921875" customWidth="1"/>
    <col min="13558" max="13558" width="2.8984375" customWidth="1"/>
    <col min="13559" max="13559" width="2" customWidth="1"/>
    <col min="13560" max="13560" width="37.59765625" customWidth="1"/>
    <col min="13561" max="13561" width="13.5" customWidth="1"/>
    <col min="13562" max="13563" width="13" bestFit="1" customWidth="1"/>
    <col min="13564" max="13564" width="13.19921875" customWidth="1"/>
    <col min="13565" max="13565" width="9.59765625" customWidth="1"/>
    <col min="13566" max="13566" width="2.8984375" customWidth="1"/>
    <col min="13567" max="13567" width="2" customWidth="1"/>
    <col min="13568" max="13568" width="30.3984375" customWidth="1"/>
    <col min="13569" max="13571" width="13" bestFit="1" customWidth="1"/>
    <col min="13572" max="13572" width="14.19921875" bestFit="1" customWidth="1"/>
    <col min="13573" max="13573" width="10" bestFit="1" customWidth="1"/>
    <col min="13808" max="13808" width="2" customWidth="1"/>
    <col min="13809" max="13809" width="31.5" customWidth="1"/>
    <col min="13810" max="13810" width="13.5" customWidth="1"/>
    <col min="13811" max="13812" width="13" customWidth="1"/>
    <col min="13813" max="13813" width="13.19921875" customWidth="1"/>
    <col min="13814" max="13814" width="2.8984375" customWidth="1"/>
    <col min="13815" max="13815" width="2" customWidth="1"/>
    <col min="13816" max="13816" width="37.59765625" customWidth="1"/>
    <col min="13817" max="13817" width="13.5" customWidth="1"/>
    <col min="13818" max="13819" width="13" bestFit="1" customWidth="1"/>
    <col min="13820" max="13820" width="13.19921875" customWidth="1"/>
    <col min="13821" max="13821" width="9.59765625" customWidth="1"/>
    <col min="13822" max="13822" width="2.8984375" customWidth="1"/>
    <col min="13823" max="13823" width="2" customWidth="1"/>
    <col min="13824" max="13824" width="30.3984375" customWidth="1"/>
    <col min="13825" max="13827" width="13" bestFit="1" customWidth="1"/>
    <col min="13828" max="13828" width="14.19921875" bestFit="1" customWidth="1"/>
    <col min="13829" max="13829" width="10" bestFit="1" customWidth="1"/>
    <col min="14064" max="14064" width="2" customWidth="1"/>
    <col min="14065" max="14065" width="31.5" customWidth="1"/>
    <col min="14066" max="14066" width="13.5" customWidth="1"/>
    <col min="14067" max="14068" width="13" customWidth="1"/>
    <col min="14069" max="14069" width="13.19921875" customWidth="1"/>
    <col min="14070" max="14070" width="2.8984375" customWidth="1"/>
    <col min="14071" max="14071" width="2" customWidth="1"/>
    <col min="14072" max="14072" width="37.59765625" customWidth="1"/>
    <col min="14073" max="14073" width="13.5" customWidth="1"/>
    <col min="14074" max="14075" width="13" bestFit="1" customWidth="1"/>
    <col min="14076" max="14076" width="13.19921875" customWidth="1"/>
    <col min="14077" max="14077" width="9.59765625" customWidth="1"/>
    <col min="14078" max="14078" width="2.8984375" customWidth="1"/>
    <col min="14079" max="14079" width="2" customWidth="1"/>
    <col min="14080" max="14080" width="30.3984375" customWidth="1"/>
    <col min="14081" max="14083" width="13" bestFit="1" customWidth="1"/>
    <col min="14084" max="14084" width="14.19921875" bestFit="1" customWidth="1"/>
    <col min="14085" max="14085" width="10" bestFit="1" customWidth="1"/>
    <col min="14320" max="14320" width="2" customWidth="1"/>
    <col min="14321" max="14321" width="31.5" customWidth="1"/>
    <col min="14322" max="14322" width="13.5" customWidth="1"/>
    <col min="14323" max="14324" width="13" customWidth="1"/>
    <col min="14325" max="14325" width="13.19921875" customWidth="1"/>
    <col min="14326" max="14326" width="2.8984375" customWidth="1"/>
    <col min="14327" max="14327" width="2" customWidth="1"/>
    <col min="14328" max="14328" width="37.59765625" customWidth="1"/>
    <col min="14329" max="14329" width="13.5" customWidth="1"/>
    <col min="14330" max="14331" width="13" bestFit="1" customWidth="1"/>
    <col min="14332" max="14332" width="13.19921875" customWidth="1"/>
    <col min="14333" max="14333" width="9.59765625" customWidth="1"/>
    <col min="14334" max="14334" width="2.8984375" customWidth="1"/>
    <col min="14335" max="14335" width="2" customWidth="1"/>
    <col min="14336" max="14336" width="30.3984375" customWidth="1"/>
    <col min="14337" max="14339" width="13" bestFit="1" customWidth="1"/>
    <col min="14340" max="14340" width="14.19921875" bestFit="1" customWidth="1"/>
    <col min="14341" max="14341" width="10" bestFit="1" customWidth="1"/>
    <col min="14576" max="14576" width="2" customWidth="1"/>
    <col min="14577" max="14577" width="31.5" customWidth="1"/>
    <col min="14578" max="14578" width="13.5" customWidth="1"/>
    <col min="14579" max="14580" width="13" customWidth="1"/>
    <col min="14581" max="14581" width="13.19921875" customWidth="1"/>
    <col min="14582" max="14582" width="2.8984375" customWidth="1"/>
    <col min="14583" max="14583" width="2" customWidth="1"/>
    <col min="14584" max="14584" width="37.59765625" customWidth="1"/>
    <col min="14585" max="14585" width="13.5" customWidth="1"/>
    <col min="14586" max="14587" width="13" bestFit="1" customWidth="1"/>
    <col min="14588" max="14588" width="13.19921875" customWidth="1"/>
    <col min="14589" max="14589" width="9.59765625" customWidth="1"/>
    <col min="14590" max="14590" width="2.8984375" customWidth="1"/>
    <col min="14591" max="14591" width="2" customWidth="1"/>
    <col min="14592" max="14592" width="30.3984375" customWidth="1"/>
    <col min="14593" max="14595" width="13" bestFit="1" customWidth="1"/>
    <col min="14596" max="14596" width="14.19921875" bestFit="1" customWidth="1"/>
    <col min="14597" max="14597" width="10" bestFit="1" customWidth="1"/>
    <col min="14832" max="14832" width="2" customWidth="1"/>
    <col min="14833" max="14833" width="31.5" customWidth="1"/>
    <col min="14834" max="14834" width="13.5" customWidth="1"/>
    <col min="14835" max="14836" width="13" customWidth="1"/>
    <col min="14837" max="14837" width="13.19921875" customWidth="1"/>
    <col min="14838" max="14838" width="2.8984375" customWidth="1"/>
    <col min="14839" max="14839" width="2" customWidth="1"/>
    <col min="14840" max="14840" width="37.59765625" customWidth="1"/>
    <col min="14841" max="14841" width="13.5" customWidth="1"/>
    <col min="14842" max="14843" width="13" bestFit="1" customWidth="1"/>
    <col min="14844" max="14844" width="13.19921875" customWidth="1"/>
    <col min="14845" max="14845" width="9.59765625" customWidth="1"/>
    <col min="14846" max="14846" width="2.8984375" customWidth="1"/>
    <col min="14847" max="14847" width="2" customWidth="1"/>
    <col min="14848" max="14848" width="30.3984375" customWidth="1"/>
    <col min="14849" max="14851" width="13" bestFit="1" customWidth="1"/>
    <col min="14852" max="14852" width="14.19921875" bestFit="1" customWidth="1"/>
    <col min="14853" max="14853" width="10" bestFit="1" customWidth="1"/>
    <col min="15088" max="15088" width="2" customWidth="1"/>
    <col min="15089" max="15089" width="31.5" customWidth="1"/>
    <col min="15090" max="15090" width="13.5" customWidth="1"/>
    <col min="15091" max="15092" width="13" customWidth="1"/>
    <col min="15093" max="15093" width="13.19921875" customWidth="1"/>
    <col min="15094" max="15094" width="2.8984375" customWidth="1"/>
    <col min="15095" max="15095" width="2" customWidth="1"/>
    <col min="15096" max="15096" width="37.59765625" customWidth="1"/>
    <col min="15097" max="15097" width="13.5" customWidth="1"/>
    <col min="15098" max="15099" width="13" bestFit="1" customWidth="1"/>
    <col min="15100" max="15100" width="13.19921875" customWidth="1"/>
    <col min="15101" max="15101" width="9.59765625" customWidth="1"/>
    <col min="15102" max="15102" width="2.8984375" customWidth="1"/>
    <col min="15103" max="15103" width="2" customWidth="1"/>
    <col min="15104" max="15104" width="30.3984375" customWidth="1"/>
    <col min="15105" max="15107" width="13" bestFit="1" customWidth="1"/>
    <col min="15108" max="15108" width="14.19921875" bestFit="1" customWidth="1"/>
    <col min="15109" max="15109" width="10" bestFit="1" customWidth="1"/>
    <col min="15344" max="15344" width="2" customWidth="1"/>
    <col min="15345" max="15345" width="31.5" customWidth="1"/>
    <col min="15346" max="15346" width="13.5" customWidth="1"/>
    <col min="15347" max="15348" width="13" customWidth="1"/>
    <col min="15349" max="15349" width="13.19921875" customWidth="1"/>
    <col min="15350" max="15350" width="2.8984375" customWidth="1"/>
    <col min="15351" max="15351" width="2" customWidth="1"/>
    <col min="15352" max="15352" width="37.59765625" customWidth="1"/>
    <col min="15353" max="15353" width="13.5" customWidth="1"/>
    <col min="15354" max="15355" width="13" bestFit="1" customWidth="1"/>
    <col min="15356" max="15356" width="13.19921875" customWidth="1"/>
    <col min="15357" max="15357" width="9.59765625" customWidth="1"/>
    <col min="15358" max="15358" width="2.8984375" customWidth="1"/>
    <col min="15359" max="15359" width="2" customWidth="1"/>
    <col min="15360" max="15360" width="30.3984375" customWidth="1"/>
    <col min="15361" max="15363" width="13" bestFit="1" customWidth="1"/>
    <col min="15364" max="15364" width="14.19921875" bestFit="1" customWidth="1"/>
    <col min="15365" max="15365" width="10" bestFit="1" customWidth="1"/>
    <col min="15600" max="15600" width="2" customWidth="1"/>
    <col min="15601" max="15601" width="31.5" customWidth="1"/>
    <col min="15602" max="15602" width="13.5" customWidth="1"/>
    <col min="15603" max="15604" width="13" customWidth="1"/>
    <col min="15605" max="15605" width="13.19921875" customWidth="1"/>
    <col min="15606" max="15606" width="2.8984375" customWidth="1"/>
    <col min="15607" max="15607" width="2" customWidth="1"/>
    <col min="15608" max="15608" width="37.59765625" customWidth="1"/>
    <col min="15609" max="15609" width="13.5" customWidth="1"/>
    <col min="15610" max="15611" width="13" bestFit="1" customWidth="1"/>
    <col min="15612" max="15612" width="13.19921875" customWidth="1"/>
    <col min="15613" max="15613" width="9.59765625" customWidth="1"/>
    <col min="15614" max="15614" width="2.8984375" customWidth="1"/>
    <col min="15615" max="15615" width="2" customWidth="1"/>
    <col min="15616" max="15616" width="30.3984375" customWidth="1"/>
    <col min="15617" max="15619" width="13" bestFit="1" customWidth="1"/>
    <col min="15620" max="15620" width="14.19921875" bestFit="1" customWidth="1"/>
    <col min="15621" max="15621" width="10" bestFit="1" customWidth="1"/>
    <col min="15856" max="15856" width="2" customWidth="1"/>
    <col min="15857" max="15857" width="31.5" customWidth="1"/>
    <col min="15858" max="15858" width="13.5" customWidth="1"/>
    <col min="15859" max="15860" width="13" customWidth="1"/>
    <col min="15861" max="15861" width="13.19921875" customWidth="1"/>
    <col min="15862" max="15862" width="2.8984375" customWidth="1"/>
    <col min="15863" max="15863" width="2" customWidth="1"/>
    <col min="15864" max="15864" width="37.59765625" customWidth="1"/>
    <col min="15865" max="15865" width="13.5" customWidth="1"/>
    <col min="15866" max="15867" width="13" bestFit="1" customWidth="1"/>
    <col min="15868" max="15868" width="13.19921875" customWidth="1"/>
    <col min="15869" max="15869" width="9.59765625" customWidth="1"/>
    <col min="15870" max="15870" width="2.8984375" customWidth="1"/>
    <col min="15871" max="15871" width="2" customWidth="1"/>
    <col min="15872" max="15872" width="30.3984375" customWidth="1"/>
    <col min="15873" max="15875" width="13" bestFit="1" customWidth="1"/>
    <col min="15876" max="15876" width="14.19921875" bestFit="1" customWidth="1"/>
    <col min="15877" max="15877" width="10" bestFit="1" customWidth="1"/>
    <col min="16112" max="16112" width="2" customWidth="1"/>
    <col min="16113" max="16113" width="31.5" customWidth="1"/>
    <col min="16114" max="16114" width="13.5" customWidth="1"/>
    <col min="16115" max="16116" width="13" customWidth="1"/>
    <col min="16117" max="16117" width="13.19921875" customWidth="1"/>
    <col min="16118" max="16118" width="2.8984375" customWidth="1"/>
    <col min="16119" max="16119" width="2" customWidth="1"/>
    <col min="16120" max="16120" width="37.59765625" customWidth="1"/>
    <col min="16121" max="16121" width="13.5" customWidth="1"/>
    <col min="16122" max="16123" width="13" bestFit="1" customWidth="1"/>
    <col min="16124" max="16124" width="13.19921875" customWidth="1"/>
    <col min="16125" max="16125" width="9.59765625" customWidth="1"/>
    <col min="16126" max="16126" width="2.8984375" customWidth="1"/>
    <col min="16127" max="16127" width="2" customWidth="1"/>
    <col min="16128" max="16128" width="30.3984375" customWidth="1"/>
    <col min="16129" max="16131" width="13" bestFit="1" customWidth="1"/>
    <col min="16132" max="16132" width="14.19921875" bestFit="1" customWidth="1"/>
    <col min="16133" max="16133" width="10" bestFit="1" customWidth="1"/>
  </cols>
  <sheetData>
    <row r="2" spans="1:12" ht="13.8" x14ac:dyDescent="0.25">
      <c r="A2" s="742"/>
      <c r="B2" s="812" t="s">
        <v>408</v>
      </c>
      <c r="C2" s="812"/>
      <c r="D2" s="812"/>
      <c r="E2" s="812"/>
    </row>
    <row r="3" spans="1:12" ht="13.8" x14ac:dyDescent="0.25">
      <c r="A3" s="742"/>
      <c r="B3" s="745"/>
      <c r="C3" s="745"/>
      <c r="D3" s="745"/>
      <c r="E3" s="745"/>
      <c r="F3" s="745"/>
      <c r="G3" s="745"/>
      <c r="H3" s="745"/>
      <c r="I3" s="745"/>
      <c r="J3" s="745"/>
      <c r="K3" s="745"/>
      <c r="L3" s="745"/>
    </row>
    <row r="4" spans="1:12" s="748" customFormat="1" ht="13.8" x14ac:dyDescent="0.25">
      <c r="A4" s="748" t="s">
        <v>412</v>
      </c>
      <c r="B4" s="754"/>
      <c r="C4" s="754"/>
      <c r="D4" s="754"/>
      <c r="E4" s="754"/>
      <c r="F4" s="754"/>
      <c r="G4" s="754"/>
      <c r="H4" s="754"/>
      <c r="I4" s="754"/>
      <c r="J4" s="754"/>
      <c r="K4" s="754"/>
      <c r="L4" s="754"/>
    </row>
    <row r="5" spans="1:12" ht="13.8" x14ac:dyDescent="0.25">
      <c r="A5" s="742" t="s">
        <v>413</v>
      </c>
      <c r="B5" s="755"/>
      <c r="C5" s="749"/>
      <c r="D5" s="749"/>
      <c r="E5" s="749"/>
      <c r="F5" s="749"/>
      <c r="G5" s="759"/>
      <c r="H5" s="749"/>
      <c r="I5" s="749"/>
      <c r="J5" s="749"/>
      <c r="K5" s="749"/>
      <c r="L5" s="749"/>
    </row>
    <row r="6" spans="1:12" ht="13.8" x14ac:dyDescent="0.25">
      <c r="A6" s="742" t="s">
        <v>414</v>
      </c>
      <c r="B6" s="750"/>
      <c r="C6" s="749"/>
      <c r="D6" s="749"/>
      <c r="E6" s="749"/>
      <c r="F6" s="749"/>
      <c r="G6" s="760"/>
      <c r="H6" s="749"/>
      <c r="I6" s="749"/>
      <c r="J6" s="749"/>
      <c r="K6" s="749"/>
      <c r="L6" s="749"/>
    </row>
    <row r="7" spans="1:12" s="757" customFormat="1" ht="13.8" x14ac:dyDescent="0.25">
      <c r="A7" s="758" t="s">
        <v>411</v>
      </c>
      <c r="B7" s="750"/>
      <c r="C7" s="749"/>
      <c r="D7" s="749"/>
      <c r="E7" s="749"/>
      <c r="F7" s="749"/>
      <c r="G7" s="759"/>
      <c r="H7" s="749"/>
      <c r="I7" s="749"/>
      <c r="J7" s="749"/>
      <c r="K7" s="749"/>
      <c r="L7" s="749"/>
    </row>
    <row r="8" spans="1:12" ht="13.8" x14ac:dyDescent="0.25">
      <c r="A8" s="742" t="s">
        <v>415</v>
      </c>
      <c r="B8" s="749"/>
      <c r="C8" s="749"/>
      <c r="D8" s="753"/>
      <c r="E8" s="749"/>
      <c r="F8" s="749"/>
      <c r="G8" s="759"/>
      <c r="H8" s="749"/>
      <c r="I8" s="749"/>
      <c r="J8" s="749"/>
      <c r="K8" s="749"/>
      <c r="L8" s="749"/>
    </row>
    <row r="9" spans="1:12" ht="17.399999999999999" x14ac:dyDescent="0.3">
      <c r="A9" s="742" t="s">
        <v>76</v>
      </c>
      <c r="B9" s="746"/>
      <c r="C9" s="749"/>
      <c r="D9" s="749"/>
      <c r="E9" s="749"/>
      <c r="F9" s="749"/>
      <c r="G9" s="749"/>
      <c r="H9" s="749"/>
      <c r="I9" s="749"/>
      <c r="J9" s="749"/>
      <c r="K9" s="749"/>
      <c r="L9" s="749"/>
    </row>
    <row r="10" spans="1:12" ht="17.399999999999999" x14ac:dyDescent="0.3">
      <c r="A10" s="742" t="s">
        <v>215</v>
      </c>
      <c r="B10" s="747"/>
      <c r="C10" s="752"/>
      <c r="D10" s="752"/>
      <c r="E10" s="751"/>
      <c r="F10" s="751"/>
      <c r="G10" s="751"/>
      <c r="H10" s="751"/>
      <c r="I10" s="751"/>
      <c r="J10" s="751"/>
      <c r="K10" s="751"/>
      <c r="L10" s="751"/>
    </row>
    <row r="11" spans="1:12" ht="13.8" x14ac:dyDescent="0.25">
      <c r="A11" s="742" t="s">
        <v>409</v>
      </c>
      <c r="B11" s="749">
        <f>B4+B5+B6+B7+B8</f>
        <v>0</v>
      </c>
      <c r="C11" s="749">
        <f>C4+C5+C6+C7+C8</f>
        <v>0</v>
      </c>
      <c r="D11" s="749">
        <f>D4+D5+D6+D7+D8</f>
        <v>0</v>
      </c>
      <c r="E11" s="749">
        <f>E4+E5+E6+E7+E8</f>
        <v>0</v>
      </c>
      <c r="F11" s="749">
        <f>F4+F5+F6+F7+F8</f>
        <v>0</v>
      </c>
      <c r="G11" s="749">
        <f>G4+G5+G7+G6+G8</f>
        <v>0</v>
      </c>
      <c r="H11" s="749"/>
      <c r="I11" s="749">
        <f>I4+I5+I6+I7+I8</f>
        <v>0</v>
      </c>
      <c r="J11" s="749">
        <f>J4+J5+J6+J7+J8</f>
        <v>0</v>
      </c>
      <c r="K11" s="749">
        <f>K4+K5+K6+K7+K8</f>
        <v>0</v>
      </c>
      <c r="L11" s="749">
        <f>L4+L5+L6+L7+L8</f>
        <v>0</v>
      </c>
    </row>
    <row r="12" spans="1:12" ht="13.8" x14ac:dyDescent="0.25">
      <c r="A12" s="742"/>
      <c r="B12" s="751"/>
      <c r="C12" s="752"/>
      <c r="D12" s="752"/>
      <c r="E12" s="751"/>
      <c r="F12" s="751"/>
      <c r="G12" s="751"/>
      <c r="H12" s="751"/>
      <c r="I12" s="751"/>
      <c r="J12" s="751"/>
      <c r="K12" s="751"/>
      <c r="L12" s="751"/>
    </row>
    <row r="13" spans="1:12" ht="13.8" x14ac:dyDescent="0.25">
      <c r="A13" s="742"/>
      <c r="B13" s="749"/>
      <c r="C13" s="749"/>
      <c r="D13" s="749"/>
      <c r="E13" s="749"/>
      <c r="F13" s="749"/>
      <c r="G13" s="749"/>
      <c r="H13" s="749"/>
      <c r="I13" s="749"/>
      <c r="J13" s="749"/>
      <c r="K13" s="749"/>
      <c r="L13" s="749"/>
    </row>
    <row r="14" spans="1:12" ht="13.8" x14ac:dyDescent="0.25">
      <c r="A14" s="742"/>
      <c r="B14" s="752"/>
      <c r="C14" s="752"/>
      <c r="D14" s="752"/>
      <c r="E14" s="752"/>
      <c r="F14" s="752"/>
      <c r="G14" s="752"/>
      <c r="H14" s="752"/>
      <c r="I14" s="752"/>
      <c r="J14" s="752"/>
      <c r="K14" s="752"/>
      <c r="L14" s="752"/>
    </row>
    <row r="15" spans="1:12" ht="13.8" x14ac:dyDescent="0.25">
      <c r="A15" s="742" t="s">
        <v>410</v>
      </c>
      <c r="B15" s="749">
        <f t="shared" ref="B15:C15" si="0">B11*1.17</f>
        <v>0</v>
      </c>
      <c r="C15" s="749">
        <f t="shared" si="0"/>
        <v>0</v>
      </c>
      <c r="D15" s="749">
        <f>D11*1.17</f>
        <v>0</v>
      </c>
      <c r="E15" s="749">
        <f t="shared" ref="E15:L15" si="1">E11*1.17</f>
        <v>0</v>
      </c>
      <c r="F15" s="749">
        <f t="shared" si="1"/>
        <v>0</v>
      </c>
      <c r="G15" s="749">
        <f t="shared" si="1"/>
        <v>0</v>
      </c>
      <c r="H15" s="749">
        <f t="shared" si="1"/>
        <v>0</v>
      </c>
      <c r="I15" s="749">
        <f t="shared" si="1"/>
        <v>0</v>
      </c>
      <c r="J15" s="749">
        <f t="shared" si="1"/>
        <v>0</v>
      </c>
      <c r="K15" s="749">
        <f t="shared" si="1"/>
        <v>0</v>
      </c>
      <c r="L15" s="749">
        <f t="shared" si="1"/>
        <v>0</v>
      </c>
    </row>
    <row r="16" spans="1:12" x14ac:dyDescent="0.25">
      <c r="E16" s="756"/>
      <c r="F16" s="740"/>
      <c r="G16" s="740"/>
      <c r="H16" s="740"/>
      <c r="I16" s="740"/>
      <c r="J16" s="740"/>
      <c r="K16" s="740"/>
      <c r="L16" s="740"/>
    </row>
    <row r="17" spans="1:12" x14ac:dyDescent="0.25">
      <c r="A17" s="226" t="s">
        <v>407</v>
      </c>
      <c r="B17" s="741">
        <v>100</v>
      </c>
      <c r="C17" s="741" t="e">
        <f>B15/C15*100</f>
        <v>#DIV/0!</v>
      </c>
      <c r="D17" s="741" t="e">
        <f>B15/D15*100</f>
        <v>#DIV/0!</v>
      </c>
      <c r="E17" s="741" t="e">
        <f>B15/E15*100</f>
        <v>#DIV/0!</v>
      </c>
      <c r="F17" s="741" t="e">
        <f>B15/F15*100</f>
        <v>#DIV/0!</v>
      </c>
      <c r="G17" s="741" t="e">
        <f>B15/G15*100</f>
        <v>#DIV/0!</v>
      </c>
      <c r="H17" s="741" t="e">
        <f>B15/H15*100</f>
        <v>#DIV/0!</v>
      </c>
      <c r="I17" s="741" t="e">
        <f>B15/I15*100</f>
        <v>#DIV/0!</v>
      </c>
      <c r="J17" s="741" t="e">
        <f>B15/J15*100</f>
        <v>#DIV/0!</v>
      </c>
      <c r="K17" s="741" t="e">
        <f t="shared" ref="K17" si="2">I15/K15*100</f>
        <v>#DIV/0!</v>
      </c>
      <c r="L17" s="741" t="e">
        <f t="shared" ref="L17" si="3">J15/L15*100</f>
        <v>#DIV/0!</v>
      </c>
    </row>
    <row r="19" spans="1:12" x14ac:dyDescent="0.25">
      <c r="H19" s="761"/>
    </row>
    <row r="20" spans="1:12" s="742" customFormat="1" ht="13.8" x14ac:dyDescent="0.25">
      <c r="A20" s="743"/>
      <c r="B20" s="744"/>
      <c r="C20" s="744"/>
      <c r="D20" s="744"/>
      <c r="E20" s="744"/>
    </row>
  </sheetData>
  <mergeCells count="1">
    <mergeCell ref="B2:E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9</vt:i4>
      </vt:variant>
      <vt:variant>
        <vt:lpstr>טווחים בעלי שם</vt:lpstr>
      </vt:variant>
      <vt:variant>
        <vt:i4>3</vt:i4>
      </vt:variant>
    </vt:vector>
  </HeadingPairs>
  <TitlesOfParts>
    <vt:vector size="12" baseType="lpstr">
      <vt:lpstr>כנס ישראל</vt:lpstr>
      <vt:lpstr>עידן - כנרת</vt:lpstr>
      <vt:lpstr>עידן - כרמל </vt:lpstr>
      <vt:lpstr>נתיבי לכת </vt:lpstr>
      <vt:lpstr>נתיבי לכת 2</vt:lpstr>
      <vt:lpstr>עידן חדש 3</vt:lpstr>
      <vt:lpstr>נתיבי לכת 3</vt:lpstr>
      <vt:lpstr>כנס 3</vt:lpstr>
      <vt:lpstr>גליון מרכז</vt:lpstr>
      <vt:lpstr>'גליון מרכז'!WPrint_Area_W</vt:lpstr>
      <vt:lpstr>'כנס 3'!WPrint_Area_W</vt:lpstr>
      <vt:lpstr>'כנס ישראל'!WPrint_Area_W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2006-09-13T11:28:12Z</dcterms:created>
  <dcterms:modified xsi:type="dcterms:W3CDTF">2020-01-14T14:49:49Z</dcterms:modified>
</cp:coreProperties>
</file>