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X:\לוגיסטיקה בינוי ונכסים\ריצוף העצמאות קרית גת\"/>
    </mc:Choice>
  </mc:AlternateContent>
  <xr:revisionPtr revIDLastSave="0" documentId="13_ncr:1_{1CF371E1-250E-4FF4-86F4-24AAA3DB15F4}" xr6:coauthVersionLast="47" xr6:coauthVersionMax="47" xr10:uidLastSave="{00000000-0000-0000-0000-000000000000}"/>
  <bookViews>
    <workbookView xWindow="-120" yWindow="-120" windowWidth="29040" windowHeight="15840" activeTab="1" xr2:uid="{00000000-000D-0000-FFFF-FFFF0000000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קבלן'!$A$1:$M$71</definedName>
    <definedName name="_xlnm.Print_Titles" localSheetId="0">'הצעת קבלן'!$1:$1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9" i="2" l="1"/>
  <c r="J69" i="2"/>
  <c r="AA68" i="2"/>
  <c r="J68" i="2"/>
  <c r="AA67" i="2"/>
  <c r="J67" i="2"/>
  <c r="K66" i="2" s="1"/>
  <c r="AA66" i="2"/>
  <c r="AA65" i="2"/>
  <c r="J65" i="2"/>
  <c r="AA64" i="2"/>
  <c r="J64" i="2"/>
  <c r="AA63" i="2"/>
  <c r="J63" i="2"/>
  <c r="K62" i="2" s="1"/>
  <c r="AA62" i="2"/>
  <c r="J62" i="2"/>
  <c r="AA61" i="2"/>
  <c r="AA60" i="2"/>
  <c r="J60" i="2"/>
  <c r="AA59" i="2"/>
  <c r="J59" i="2"/>
  <c r="AA58" i="2"/>
  <c r="J58" i="2"/>
  <c r="AA57" i="2"/>
  <c r="J57" i="2"/>
  <c r="AA56" i="2"/>
  <c r="J56" i="2"/>
  <c r="AA55" i="2"/>
  <c r="J55" i="2"/>
  <c r="K54" i="2" s="1"/>
  <c r="AA54" i="2"/>
  <c r="J54" i="2"/>
  <c r="AA53" i="2"/>
  <c r="J53" i="2"/>
  <c r="AA52" i="2"/>
  <c r="J52" i="2"/>
  <c r="AA51" i="2"/>
  <c r="J51" i="2"/>
  <c r="AA50" i="2"/>
  <c r="J50" i="2"/>
  <c r="AA49" i="2"/>
  <c r="J49" i="2"/>
  <c r="AA48" i="2"/>
  <c r="K48" i="2"/>
  <c r="J48" i="2"/>
  <c r="AA47" i="2"/>
  <c r="AA46" i="2"/>
  <c r="J46" i="2"/>
  <c r="AA45" i="2"/>
  <c r="J45" i="2"/>
  <c r="AA44" i="2"/>
  <c r="J44" i="2"/>
  <c r="AA43" i="2"/>
  <c r="J43" i="2"/>
  <c r="AA42" i="2"/>
  <c r="J42" i="2"/>
  <c r="AA41" i="2"/>
  <c r="J41" i="2"/>
  <c r="AA40" i="2"/>
  <c r="AA39" i="2"/>
  <c r="AA38" i="2"/>
  <c r="J38" i="2"/>
  <c r="AA37" i="2"/>
  <c r="J37" i="2"/>
  <c r="AA36" i="2"/>
  <c r="J36" i="2"/>
  <c r="AA35" i="2"/>
  <c r="J35" i="2"/>
  <c r="J33" i="2" s="1"/>
  <c r="AA34" i="2"/>
  <c r="J34" i="2"/>
  <c r="AA33" i="2"/>
  <c r="K33" i="2"/>
  <c r="J32" i="2" s="1"/>
  <c r="AA32" i="2"/>
  <c r="AA31" i="2"/>
  <c r="J31" i="2"/>
  <c r="AA30" i="2"/>
  <c r="J30" i="2"/>
  <c r="AA29" i="2"/>
  <c r="J29" i="2"/>
  <c r="J27" i="2" s="1"/>
  <c r="AA28" i="2"/>
  <c r="J28" i="2"/>
  <c r="AA27" i="2"/>
  <c r="K27" i="2"/>
  <c r="AA26" i="2"/>
  <c r="J26" i="2"/>
  <c r="AA25" i="2"/>
  <c r="J25" i="2"/>
  <c r="AA24" i="2"/>
  <c r="J24" i="2"/>
  <c r="AA23" i="2"/>
  <c r="J23" i="2"/>
  <c r="AA22" i="2"/>
  <c r="J22" i="2"/>
  <c r="J21" i="2" s="1"/>
  <c r="AA21" i="2"/>
  <c r="K21" i="2"/>
  <c r="AA20" i="2"/>
  <c r="AA19" i="2"/>
  <c r="J19" i="2"/>
  <c r="AA18" i="2"/>
  <c r="J18" i="2"/>
  <c r="AA17" i="2"/>
  <c r="J17" i="2"/>
  <c r="AA16" i="2"/>
  <c r="J16" i="2"/>
  <c r="AA15" i="2"/>
  <c r="J15" i="2"/>
  <c r="AA14" i="2"/>
  <c r="J14" i="2"/>
  <c r="AA13" i="2"/>
  <c r="J13" i="2"/>
  <c r="AA12" i="2"/>
  <c r="J12" i="2"/>
  <c r="AA11" i="2"/>
  <c r="J11" i="2"/>
  <c r="AA10" i="2"/>
  <c r="J10" i="2"/>
  <c r="AA9" i="2"/>
  <c r="J9" i="2"/>
  <c r="AA8" i="2"/>
  <c r="J8" i="2"/>
  <c r="AA7" i="2"/>
  <c r="J7" i="2"/>
  <c r="AA6" i="2"/>
  <c r="J6" i="2"/>
  <c r="AA5" i="2"/>
  <c r="K5" i="2"/>
  <c r="J4" i="2" s="1"/>
  <c r="J5" i="2"/>
  <c r="AA4" i="2"/>
  <c r="AA3" i="2"/>
  <c r="AA2" i="2"/>
  <c r="AB1" i="2" s="1"/>
  <c r="J66" i="2" l="1"/>
  <c r="J40" i="2"/>
  <c r="E71" i="2"/>
  <c r="L61" i="2"/>
  <c r="J61" i="2"/>
  <c r="L47" i="2"/>
  <c r="J47" i="2"/>
  <c r="K40" i="2"/>
  <c r="J39" i="2" s="1"/>
  <c r="L32" i="2"/>
  <c r="J20" i="2"/>
  <c r="L20" i="2"/>
  <c r="L4" i="2"/>
  <c r="L39" i="2" l="1"/>
  <c r="M3" i="2"/>
  <c r="J2" i="2"/>
  <c r="J3" i="2"/>
  <c r="M2" i="2" l="1"/>
  <c r="Z1" i="2"/>
</calcChain>
</file>

<file path=xl/sharedStrings.xml><?xml version="1.0" encoding="utf-8"?>
<sst xmlns="http://schemas.openxmlformats.org/spreadsheetml/2006/main" count="157" uniqueCount="99">
  <si>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</si>
  <si>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</si>
  <si>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</si>
  <si>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</si>
  <si>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</si>
  <si>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</si>
  <si>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</si>
  <si>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</si>
  <si>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</si>
  <si>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</si>
  <si>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</si>
  <si>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</si>
  <si>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</si>
  <si>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</si>
  <si>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מרפאת התמכרויות</t>
  </si>
  <si>
    <t>עבודות נגרות אומן ומסגרות פלדה</t>
  </si>
  <si>
    <t>עבודות נגרות אומן וריהוט</t>
  </si>
  <si>
    <t>1. כל הפריטים בפרק 06 נמדדים נטו ביחידות כאשר הם מושלמים, פועלים כמתוכנן וכמתואר, מורכבים, מותקנים מקובעים ומותאמים במבנה עם המשקופים והכנפיים וכל החיפויים, מילויים, ציפויים, גילוון, צבע ושילוט, כל האביזרים, ההלבשות, כל הפירזול, זיגוג והדלתות עם מערכת מנעולים המפורטים בסעיפי היחידות ומפתחות מסדרת "R MASTE". הכל לפי העניין כמפורט ברשימות ובמפרט MASTE". הכל לפי העניין כמפורט ברשימות ובמפרט</t>
  </si>
  <si>
    <t>6. כל המידות מציינות את מידות הפתח בקיר. מידות סופיות של כנפי הדלתות יותאמו לנ"ל לאחר הרכבת המשקופים</t>
  </si>
  <si>
    <t>7. כל המסגרות הינה מגולוונת וצבועה ונכללת במחירי היחידה.</t>
  </si>
  <si>
    <t>כללי: כל המקבעים כוללים אספקה והרכבה של משטחי השיש ומשטחי הטרספה לסוגיהן.</t>
  </si>
  <si>
    <t>כל העבודה למקבעים תבוצע בהתאם למפרט "מכבי שרותי בריאות" לעבודות נגרות ,למפרט הכללי,המפרט הטכני המיוחד . העבודה כוללת את כל מרכיבי הרהוט המצוינים בפריטים-זיגוג לסוגיו, מראות,משטחי עבודה מסוגים שונים , פרזול, פרספקס,הכל לקבלת פריט שלם ומושלם.</t>
  </si>
  <si>
    <t>כללי:בכפוף למפרט הכללי (הספר הכחול) ולכל התקנים הישראליים הרלוונטיים במהדורתם העדכנית ביותר. למפרט הטכני המיוחד של האדריכל המצורף לרשימות הנגרות והמסגרות לפרטי ומפרטי הקונסטרוקטור ,ולמפרט טכני מכבי להנחיות תכנון מכבי, לפרטי האדריכל והמפקח והנחיותיהם בשטח-</t>
  </si>
  <si>
    <t>כללי: יש לקרוא כתב כמויות זה עם רשימת מסגרות ונגרות</t>
  </si>
  <si>
    <t>אספקה והתקנת דלתות 105/210 עץ נ1 לפי פרט 1</t>
  </si>
  <si>
    <t>יח'</t>
  </si>
  <si>
    <t>אספקה והתקנת מגיני אצבעות לדלתות דוגמת "אצבעוני"בחדר רופא ילדים/טיחוב</t>
  </si>
  <si>
    <t>אספקה והתקנת משטח פולימרי אינטגרלי לפי שרטוט אדריכל מק-1</t>
  </si>
  <si>
    <t>אספקה והתקנת  משטח פולימרי אינטגרלי לפי שרטוט אדריכל מק-2 +כיור אינטגרלי</t>
  </si>
  <si>
    <t>אספקה והתקנת משטח פולימרי אינטגרלי לפי שרטוט אדריכל מק-3 +כיור אינטגרלי</t>
  </si>
  <si>
    <t>אספקה והתקנת משטח פולימרי אינטגרלי לפי שרטוט אדריכל קב-4</t>
  </si>
  <si>
    <t>אספקה והתקנת  משטח פולימרי אינטגרלי לפי שרטוט אדריכל מק-5</t>
  </si>
  <si>
    <t>עבודות ריצוף וחיפוי</t>
  </si>
  <si>
    <t>ע"פ המפרט הכללי (הספר הכחול) במהדורתו האחרונה ביותר. התקן הישראלי, פרטי האדריכל והנחיות המפקח באתר.  ע"פ מפרט יצרן הריצוף. ע"פ כל התקנים והתקנות הישראיים במהדורתם האחרונה ביותר. ע"פ מפרט מכבי והנחיות תכנון מכבי. ע"פ הנחיית האדריכל והמפקח בשטח. הכל ע"פ דרישות המפקח בשטח.  - הכל ע"פ הדרישה המחמירה ביו תר מכל אלה. תר מכל אלה.</t>
  </si>
  <si>
    <t>אספקה והתקנת ריצוף אריחי גרניט פורצלן על גבי מילוי מיוצב לרבות רובה אקרילית. האריחים במידות 80/80 או ש"ע כמפורט ברשימת חומרי הגמר כולל המילוי והשלמות לגובה הנדרש חומרי המליטה ורובה הכלולים במחיר היחידה לעבודת הריצוף.</t>
  </si>
  <si>
    <t>מ"ר</t>
  </si>
  <si>
    <t>אספקה והתקנת פנלים מגרניט פורצלן כנ"ל, חתוכים במפעל לגובה 7 ס"מ.</t>
  </si>
  <si>
    <t>מ"א</t>
  </si>
  <si>
    <t>אספקת אריחי ריצוף וחיפוי בגמר העבודה - עבור המזמין. בהיקף של 5% מכמות החומר הכולל.</t>
  </si>
  <si>
    <t>אספקה והתקנת ספי אלומיניום בעובי 4 מ"מ בין גבהי רצפות ובין סוגי רצפות .</t>
  </si>
  <si>
    <t>אביזרים</t>
  </si>
  <si>
    <t>ע"פ המפרט הכללי (הספר בכחול) במהדורתו האחרונה ביותר. התקן הישראלי, פרטי האדריכל והנחיות המפקח באתר.  ע"פ מפרט יצרן האביזרים.  - ע"פ כל התקנים והתקנותישראליים במהדורתם האחרונה ביותר.  - ע"פ מפרט מכבי והנחיות תכנון מכבי.  - ע"פ הנחיית האדריכל והמפקח בשטח.</t>
  </si>
  <si>
    <t>אספקה והתקנת מגיני פינה לקירות תוצרת PAWLING דגם CG-20 גובה 90 ס"מ</t>
  </si>
  <si>
    <t>אספקה והתקנת מגיני קיר לחיפוי קירות בגובה  90ס"מ. תוצרת  IPC. מסוג יריעות ויניל דגם SANPRREL</t>
  </si>
  <si>
    <t>אספקה והתקנת מראה קריסטלית עובי 5 מ"מ  בגדלים שונים כ62/102 כולל פאזה ע"פ המופיע בחוברת פריסות</t>
  </si>
  <si>
    <t>עבודות צביעה וציפויים דקורטיביים</t>
  </si>
  <si>
    <t>עבודות צביעה</t>
  </si>
  <si>
    <t>כללי: בכפוף למפרט הכללי (הספר הכחול) המפרט המיוחד במהדורתו העדכנית ביותר, מפרטי היצרן ומפרט מכבי פרטי האדריכל והנחיותיו בשטח. החומרים והתהליכים יהיו ע"פ כל התקנים הישראליים הרלוונטיים במהדורתם העדכנית ביותר. ע"פ כל התקנים והתקנות הישראליים במהדורתם האחרונה ביותר. ע"פ מפרט מכבי. ע"פ הנחיית האדריכל וה מפקח בשטח. הכל ע"פ הדרישה המחמירה ביותר מכל אלה. במחיר האלמנטים כלולות לפחות 3 שכבות צבע עליון עד לקבלת משטח מושלם, חלק ואחיד בצבעו ללא סימני טפטוף אווו הברשה, כולל כל עבודות ושכבות ההכנה הדרושות בהתאם לסוג הצבע ומפרט היצרן. כולל צביעה ב"בונדרול" היכן שנדרשת עפ"י מפרט היצרן. גוון מהטמבורמיקס או RAL</t>
  </si>
  <si>
    <t>כללי: החומרים והתהליכים יהיו בכפוף למפרט הכללי (הספר הכחול) המפרט המיוחד במהדורתו העדכנית ביותר, החומרים והתהליכים יהיו ע"פ כל התקנים הישראליים הרלוונים במהדורתם העדכנית ביותר. מפרטי היצרן ומפרט "מכבי" פרטי האדריכל והמפקח והנחיותיו בשטח.  הכל ע"פ הדרישה המחמירה ביותר</t>
  </si>
  <si>
    <t>צבע פנים ב3- שכבות כולל בונדרול צביעה בסופרקריל  טמבור מסדרת טמבורמיקס או ש"ע גוון לפי בחירת האדריכל ולפי סימוני פריסת צבע.</t>
  </si>
  <si>
    <t>צביעת תקרות וסינרי גבס ב3-  שכבות כולל בונדרול צביעה בסופרקריל טמבור מסדרת טמבורמיקס או ש"ע גוון לבחירת האדריכל ופי סימוני פריסת צבע.</t>
  </si>
  <si>
    <t>צביעת משקופי פח לדלתות ביסוד2+ שכבות פוליאור בגוון לבחירת האדריכל.</t>
  </si>
  <si>
    <t>קומפלט</t>
  </si>
  <si>
    <t>עבודות אלומיניום</t>
  </si>
  <si>
    <t>עבודות אלומיניום.</t>
  </si>
  <si>
    <t>כללי: בכפוף למפרט הכללי (הספר הכחול) המפרט המיוחד במהדורתו העדכנית ביותר, וגם ל: כל האלמנטים נושאים תו תקן ע"פ ת"י 755 ו921- וכל התקנים הישראליים הרלוונטים במהדורתם העדכנית ביותר. המפרטים, ההנחיות ופרטי הביצוע של יצרן הפרופילים ושל יצרן החלון ("קליל" או "אלומאייר"). ע"פי מפרט מכבי שרותי בריאות . ע"פ הנחיית האדריכל תכניות ופרטי הנחיות והמפקח בשטח. הכל ע"פ הדרישה המחמירה ביותר מכל אלה. הנחיית האדריכל תכניות ופרטי הנחיות והמפקח בשטח. הכל ע"פ הדרישה המחמירה ביותר מכל אלה.</t>
  </si>
  <si>
    <t>כללי: תריסי גלילה כוללים חיזוקים בתקרה קונסטרוקטיוית וכולל RHS עפ פרט מאושר עי מכבי</t>
  </si>
  <si>
    <t>אספקה והתקנת וטרינה  ודלת אלומיניום וזכוכית-   במידות  165/270 א-1</t>
  </si>
  <si>
    <t>אספקה והתקנת חלון אלומיניום קבועה  במידות 60-80/250 ס"מ  א-2 לפי תכנון אדריכלי</t>
  </si>
  <si>
    <t>אספקה והתקנת חלון אלומיניום קבועה  במידות 60-80/250 ס"מ  א-3 לפי תכנון אדריכלי</t>
  </si>
  <si>
    <t>אספקה והתקנת חלון אלומיניום קבועה  במידות 60-80/250 ס"מ  א-4 לפי תכנון אדריכלי</t>
  </si>
  <si>
    <t>אלמנטים מתועשים</t>
  </si>
  <si>
    <t>תקרות תותב</t>
  </si>
  <si>
    <t>כללי: בכפוף למפרט הכללי (הספר הכחול) ולכל התקנים הישראליים הרלוונטיים במהדורתם העדכנית ביותר, למפרט הטכני המיוחד של האדריכל והקונסטרוקטור, ע"פ הנחייתהאדריכל, תכניות ופרטי הנחיות והמפקח בשטח, ולמפרט הטכני של מכבי - ע"פ המחמיר מכל אלה.בכפוף לנ"ל ובין היתר אך לא רק: 1. כל פריטי התקרות יכללו במחירם קונס טרוקצית נשיאה כנדרש, פרופילי קצה ואומגה כולל כל החיזוקים, החיבורים, מותחנים, בנדים וכל חומרי העזר למיניהם הכל קומפלט,. 2. כל פריטי התקרות ייתלו מתקרווות קונסטרוקטיביות בפריטי חיבור שיימסרו ע"י הקונסטרוקטור ויאושרו בחתימתו. 3. כל האלמנטים היצרניים, התהליכים והחומרים נושאים תו תקן, ע"פ ת"י 755 ו921-</t>
  </si>
  <si>
    <t>תקרה אקוסטית מאריחים מינרליים מדגם "אדוונטג'" תוצרת יהודה יבוא יצוא או שו"ע, 60/60 ס"מ, מונחת, גוון לבן בעובי "3/4, 19 מ"מ לפחות.</t>
  </si>
  <si>
    <t>תקרה אקוסטית ממגשי פח מחורר בגודל 60/60 אפריים הכט 1522 ע"ג פרופיל פיין ליין</t>
  </si>
  <si>
    <t>תקרות ו/או קורות ו/או סינורי גבס ו/או קרניזים מגבס ו/או תעלות תאורה מגבס אופקי, אנכי, משופע, מעוגל, בשטחים קטנים, ברצועות, בהיקף תקרה אקוסטית וכו' מלוחות כפולים ("½2X) מגבס רגיל או ירוק או ורוד "½ לרבות קונסטרוקצית נשיאה מפרופילי פח מגולוונים, מוטות תליה, זויתני אלומיניום צבועים בצבע אפוי בתנור וכלה חיבורים, החיזוקים, פרופילי הגמר בפינות וכל חומרי העזר למיניהם. הכל קומפלט עד גמר מושלם מוכן לצביעה (המדידה בהיטל אופקי). חיבורים, החיזוקים, פרופילי הגמר בפינות וכל חומרי העזר למיניהם. הכל קומפלט עד גמר מושלם מוכן לצביעה (המדידה בהיטל אופקי).</t>
  </si>
  <si>
    <t>ביצוע תקרות פריקה עשויה מאריחים חתוכנים לפי מידה מלוח גבס רציב מדגם GAPLESS R8\15\20  של יהודה יבוא יצוא מונחים על פרופיל T24 גוון לבן . חיתוך באתר לפי מידות בתוכנית תקרה לביצוע</t>
  </si>
  <si>
    <t>מחיצות גבס</t>
  </si>
  <si>
    <t>כללי: האלמנטים,היצרנים,התהליכים והחומרים יהיו בכפוף למפרט הכללי(הספר הכחול)ולכל התקנים הישראלים הרלוונטים במהדורתם העדכנית ביותר.להוראות והפרטים בחוברת "שיטות בניה של קירות גבס"בהוצאת "אורבונד".כולל אביזרים חרושתיים ממתכת משולבים במחיצות הגבס לתליית ציוד כגון בין היתר אך לא רק מזגנים, כיורים וברזים, טלויזיות ומסכים, אסלות תלויות, ארונות עליונים, מכשור רפואי וכו', אביזרים יעודיים תוצרת "אורבונד" או שו"ע.למפרט הטכני המיוחד של האדריכל והקונסטרוקטור.ההנחיית האדריכל תכניות ופרטים והנחיות המפקח בשטח.ולמפרט טכני מכבי-עפ"י המחמיר מכל אלה. טלויזיות ומסכים, אסלות תלויות, ארונות עליונים, מכשור רפואי וכו'</t>
  </si>
  <si>
    <t>מחיצות גבס עשויות מארבע לוחות גבס בעובי "½ כל אחד (2 לוחות מכל צד) בעובי כולל של 10 ס"מ לרבות קונסטרוקצית נשיאה מפרופילי פח מגולוונים סטדים כל 30 ס"מ,כולל בידוד במזרוני צמר זכוכית בעובי 10 ס"מ ובמשקל מרחבי של 80 ק"ג/מ"ק עטופים בפוליתילן חסין אש, כולל סרט לשוניות פח למניעת החלקת הבידוד, כולל כל החיבו רים, החיזוקים, האיטומים, עיבוד פתחים, ופתחים למעבר מערכות, הכנה לצבע וכל חומרי העזר למיניהם הכל קומפלט (המדידה נטו ללא פתחים). רים, החיזוקים, האיטומים, עיבוד פתחים, ופתחים למעבר מערכות, הכנה לצבע וכל חומרי העזר למיניהם הכל קומפלט (המדידה נטו ללא פתחים).</t>
  </si>
  <si>
    <t>ציפוי קירות היקפיים בלוח גבס  (כולל עמיד אש או ירוק ע"פ תוכנית)  בעובי "½ ע"ג תשתית פרופילי אומגה מגולוונים ו/או ניצבים בעובי עד 10 ס"מ מרוחקים מקיר קיים ליישור, כולל פוייל אלומיניום מודבק בחפיפה של 15 ס"מ ובידוד במזרוני צמר זכוכית כ-"1 במשקל מרחבי של 80 ק"ג/מ"ק עטופים בפוליאתילן חסין אש,כולל יצירת הסתרות אופקיות ואנכיות של צנרת, כבלים ותעלות לסוגיהם, כולל מיכלי הדחה לאסלות תלויות, סגירות מעל נישות לארונות ולוחות וכו'. עובי כולל של הציפוי עד 9 ס"מ. הסתרות אופקיות ואנכיות של צנרת, כבלים ותעלות לסוגיהם, כולל מיכלי הדחה לאסלות תלויות, סגירות מעל נישות לארונות ולוחות וכו'. עובי כולל של הציפוי עד 9</t>
  </si>
  <si>
    <t>תוספת לציפוי גבס ומחיצות עבור ביצוע גליפוי גבס כולל פינות קשיחות - הכל מוכן לקבלת צבע</t>
  </si>
  <si>
    <t>פרופילי 70/70RHS מ"מ מגולוונים בשלמות, משולבים במחיצות הגבס בצידי דלתות לחיזוק משקופים בצד הצירים, בצידי פתחים ללא משקוף, ובצידי תריסים חשמליים ובכל מקום שיורה המפקח לרבות עגון הפרופילים לתקרה ולרצפה קונסטרוקטיביים וביניהן בריתוך כמשקוף אופקי עליון ע"י זוית עגון וברגי פיליפס, המשקוף וניצבי הקיר יחוז קו לפרופילים ב3- נקודות עגינה לפחות, הכל קומפלט. קו לפרופילים ב3- נקודות עגינה לפחות, הכל קומפלט.</t>
  </si>
  <si>
    <t>תוספת למחיצות גבס עבור ביצוע חיזוק לציוד או ארונות לפי תכנון אדריכלי ועל פי חוברת חיזוקים ע"י רצועות פח 40 ס"מ בעובי 2 מ"מ</t>
  </si>
  <si>
    <t>עבודות פרוק והריסה</t>
  </si>
  <si>
    <t>פירוקים קידוחים ופתיחת פתחים</t>
  </si>
  <si>
    <t>עבודות פירוק והריסה ע"פ תוכנית אדריכל, לרבות פירוק תקרות, מערכות אלקטרומכניות (מיזוג אויר,חשמל,אינסטלציה וכו'), מקבעים, ריהוט, ריצוף, חיפוי, קירות , דלתות וחלונות. וכל הנדרש ע"פ תכנית בניה והריסה, לרבות פינוי הפסולת לאתר בניה מורשה.</t>
  </si>
  <si>
    <t>המשך לסעיף קודם: פירוקי תעלות כולל מכסים בכל גודל שהוא כולל חיזוקים. פירוק צנרות מכל סוג שהוא מתקרה או מקיר. פירוקי כבלים בכל גודל כולל זיהוי וסימון הכבל. פירוק אביזרים, קופסאות ובתי תקע חד פאזיים ותלת פאזיים מכל סוג. פירוק ציוד מכל סוג וגודל מלוחות חשמל כגון: מאמ"תים תלת פאזיים, חד פאזיים, פחתים, מ "ז פאקט, מגענים, נתיכים וכו'. פירוק לוחות חשמל מכל סוג וגודל. פירוק גופי תאורה מכל סוג וגודל. "ז פאקט, מגענים, נתיכים וכו'. פירוק לוחות חשמל מכל סוג וגודל. פירוק גופי תאורה מכל סוג וגודל.</t>
  </si>
  <si>
    <t>המשך לסעיף קודם: פירוק אינסטלציה: פירוק קבועות אסלות כיורים וברזים. פירוק צנרת מים קרים וחמים כולל הברזים והבידוד. פירוק קולטנים או צינורות בולטים בחלל הבנין. פירוק כל ברזי הניתוק וספחים. האביזרים שנדרשו למערכת קיימת שמפורקת. פירוק ספרינקלרים. יש לפרק גמישים מתקרה אקוסטית ולהשארים תלויים. יש להשאירצ נרת וספרינקלרים קיימים עד לאחר הרמת קירות גבס והתאמת המערכת למצב החדש. נרת וספרינקלרים קיימים עד לאחר הרמת קירות גבס והתאמת המערכת למצב החדש.</t>
  </si>
  <si>
    <t>תת פרק 4</t>
  </si>
  <si>
    <t>קידוח חור בקיר או תקרה או רצפת בטון בעובי עד 60 ס"מ בקוטר "4 עם מקדח יהלום לרבות עיבוד החור ושרוול פי.וי.סי. מתאים.</t>
  </si>
  <si>
    <t>קידוח חור בקיר או תקרה או רצפת בטון בעובי עד 60 ס"מ בקוטר "6 עם מקדח יהלום לרבות עיבוד החור ושרוול פי.וי.סי. מתאים.</t>
  </si>
  <si>
    <t>קידוח יהלום ברצפת בטון או קיר/קורת בטון בעובי עד 20 ס"מ למעבר צנור בקוטר עד "3 כולל איטום הקדח לאחר התקנת הצנור וזיפות הבטון מסביב למוצא הצנור לפי פרטי יועץ איטום כולל כל האביזרים/חומרים הנדרשים</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</si>
  <si>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</si>
  <si>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</si>
  <si>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</si>
  <si>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</si>
  <si>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</si>
  <si>
    <t>ע"פ המפרט הכללי (הספר הכחול) במהדורתו האחרונה ביותר. התקן הישראלי, פרטי האדריכל והנחיות המפקח באתר.  ע"פ מפרט יצרן הריצוף. ע"פ כל התקנים והתקנות הישראיים במהדורתם האחרונה ביותר. ע"פ מפרט מכבי והנחיות תכנון מכבי. ע"פ הנחיית האדריכל והמפקח בשטח. הכל ע"פ דרישות המפקח בשטח.  - הכל ע"פ הדרישה המחמירה ביו תר מכל אלה.</t>
  </si>
  <si>
    <t>אספקה והתקנת ריצוף אריחי גרניט פורצלן על גבי ריצוף קיים לרבות רובה אקרילית. האריחים במידות 80/80  כמפורט ברשימת חומרי הגמר כולל המילוי והשלמות לגובה הנדרש חומרי המליטה ורובה לרבות כל המצעים כנדרש מכל סוג ובכל עובי שידרש, הכנת השתית, מישקים ברוחב על פי תקן, גמר רובה אקרילית, שילוב גוונים ודוגמאות, עיבוד שיפועים, עיבוד פתחים וחורים  וכו'.הכלולים במחיר היחידה לעבודת הריצוף.</t>
  </si>
  <si>
    <t>פירוק פנלים קיימים</t>
  </si>
  <si>
    <t>על הקבלן לדאוג לכך שההפרעות לסביבה תהיינה מינימליות.מובהר בזאת במפורש כי על הקבלן להתחשב בתנאי שינוע החומרים והציוד למקום העבודה.</t>
  </si>
  <si>
    <t>בכל מקום בכתב הכמויות בו מצויינת המילה ש"ע הכוונה למוצר שווה ערך אשר יאושר מראש ובכתב ע"י האדריכל ו/או המפקח. לא יותר שימוש בחומר אשר לא קיבל אישור.</t>
  </si>
  <si>
    <t>על הקבלן לקחת בחשבון שהעבודות מתבצעות במבנה פעיל, נדרש שטח התארגנות בתיאום עם הנהלת הבניין, צירי הגעה לחומרים לאתר, דרכי כניסה, פנוי פסולת בצורה תדירה. המעליות לא לשימוש הקבלן</t>
  </si>
  <si>
    <t>כל העבודות במסגרת בל"מ/חוזה זה כוללות ייצור, אספקה, התאמה והרכבה באתר עד לגמר מושלם.</t>
  </si>
  <si>
    <t>כתב כמויות לבל"מ</t>
  </si>
  <si>
    <t xml:space="preserve">סה"כ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</si>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</sst>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
      <b/>
      <sz val="14"/>
      <color theme="1"/>
      <name val="Arial"/>
      <family val="2"/>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xf numFmtId="0" fontId="2" fillId="0" borderId="0" xfId="0" applyFont="1"/>
    <xf numFmtId="0" fontId="3" fillId="0" borderId="1" xfId="0" applyFont="1" applyBorder="1" applyAlignment="1">
      <alignment vertical="top" wrapText="1"/>
    </xf>
    <xf numFmtId="0" fontId="0" fillId="0" borderId="1" xfId="0" applyBorder="1" applyAlignment="1">
      <alignment vertical="top" wrapText="1"/>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6"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
  <sheetViews>
    <sheetView showGridLines="0" rightToLeft="1" zoomScale="110" zoomScaleNormal="110" workbookViewId="0">
      <pane ySplit="1" topLeftCell="A11" activePane="bottomLeft" state="frozen"/>
      <selection pane="bottomLeft" activeCell="A20" sqref="A20:G26"/>
    </sheetView>
  </sheetViews>
  <sheetFormatPr defaultRowHeight="14.25" x14ac:dyDescent="0.2"/>
  <cols>
    <col min="1" max="4" width="5.625" style="1" customWidth="1"/>
    <col min="5" max="5" width="55.625" style="1" customWidth="1"/>
    <col min="6" max="6" width="6.625" style="1" customWidth="1"/>
    <col min="7" max="7" width="12.625" style="1" customWidth="1"/>
    <col min="8" max="8" width="12.625" style="3" customWidth="1"/>
    <col min="9" max="9" width="6.625" style="3" customWidth="1"/>
    <col min="10" max="13" width="12.625" style="1" customWidth="1"/>
    <col min="14" max="26" width="9" style="1"/>
    <col min="27" max="27" width="0" style="1" hidden="1" customWidth="1"/>
    <col min="28" max="16384" width="9" style="1"/>
  </cols>
  <sheetData>
    <row r="1" spans="1:28" ht="30.95" customHeight="1" x14ac:dyDescent="0.2">
      <c r="A1" s="4" t="s">
        <v>0</v>
      </c>
      <c r="B1" s="4" t="s">
        <v>1</v>
      </c>
      <c r="C1" s="4" t="s">
        <v>2</v>
      </c>
      <c r="D1" s="5" t="s">
        <v>3</v>
      </c>
      <c r="E1" s="4" t="s">
        <v>4</v>
      </c>
      <c r="F1" s="4" t="s">
        <v>5</v>
      </c>
      <c r="G1" s="4" t="s">
        <v>6</v>
      </c>
      <c r="H1" s="6" t="s">
        <v>7</v>
      </c>
      <c r="I1" s="6" t="s">
        <v>8</v>
      </c>
      <c r="J1" s="4" t="s">
        <v>9</v>
      </c>
      <c r="K1" s="4" t="s">
        <v>10</v>
      </c>
      <c r="L1" s="4" t="s">
        <v>11</v>
      </c>
      <c r="M1" s="4" t="s">
        <v>12</v>
      </c>
      <c r="Z1" s="2">
        <f>SUM(M3:M69)*(100-ROUND(I2,2))/100+SUM(H:H)</f>
        <v>0</v>
      </c>
      <c r="AB1" s="2">
        <f>ROUND(100*AVERAGEA(AA:AA),0)</f>
        <v>0</v>
      </c>
    </row>
    <row r="2" spans="1:28" ht="15" x14ac:dyDescent="0.25">
      <c r="A2" s="22"/>
      <c r="B2" s="22"/>
      <c r="C2" s="22"/>
      <c r="D2" s="22"/>
      <c r="E2" s="22" t="s">
        <v>13</v>
      </c>
      <c r="F2" s="7"/>
      <c r="G2" s="7"/>
      <c r="H2" s="8"/>
      <c r="I2" s="9"/>
      <c r="J2" s="10">
        <f>SUM(M3:M69)</f>
        <v>0</v>
      </c>
      <c r="K2" s="11"/>
      <c r="L2" s="11"/>
      <c r="M2" s="12">
        <f>SUM(M3:M69)*(100-ROUND(I2,2))/100</f>
        <v>0</v>
      </c>
      <c r="AA2" s="2">
        <f t="shared" ref="AA2:AA33" si="0">H2*D2*C2*B2+I2*(D2+C2+B2+A2+1)</f>
        <v>0</v>
      </c>
    </row>
    <row r="3" spans="1:28" ht="15" x14ac:dyDescent="0.25">
      <c r="A3" s="22">
        <v>1</v>
      </c>
      <c r="B3" s="22"/>
      <c r="C3" s="22"/>
      <c r="D3" s="22"/>
      <c r="E3" s="22" t="s">
        <v>14</v>
      </c>
      <c r="F3" s="7"/>
      <c r="G3" s="7"/>
      <c r="H3" s="8"/>
      <c r="I3" s="9"/>
      <c r="J3" s="10">
        <f>SUM(L4:L69)</f>
        <v>0</v>
      </c>
      <c r="K3" s="11"/>
      <c r="L3" s="11"/>
      <c r="M3" s="11">
        <f>SUM(L4:L69)*(100-ROUND(I3,2))/100</f>
        <v>0</v>
      </c>
      <c r="AA3" s="2">
        <f t="shared" si="0"/>
        <v>0</v>
      </c>
    </row>
    <row r="4" spans="1:28" ht="15" x14ac:dyDescent="0.25">
      <c r="A4" s="22">
        <v>1</v>
      </c>
      <c r="B4" s="22">
        <v>6</v>
      </c>
      <c r="C4" s="22"/>
      <c r="D4" s="22"/>
      <c r="E4" s="22" t="s">
        <v>15</v>
      </c>
      <c r="F4" s="7"/>
      <c r="G4" s="7"/>
      <c r="H4" s="8"/>
      <c r="I4" s="9"/>
      <c r="J4" s="10">
        <f>SUM(K5:K19)</f>
        <v>0</v>
      </c>
      <c r="K4" s="11"/>
      <c r="L4" s="11">
        <f>SUM(K5:K19)*(100-ROUND(I4,2))/100</f>
        <v>0</v>
      </c>
      <c r="M4" s="11"/>
      <c r="AA4" s="2">
        <f t="shared" si="0"/>
        <v>0</v>
      </c>
    </row>
    <row r="5" spans="1:28" ht="15" x14ac:dyDescent="0.25">
      <c r="A5" s="4">
        <v>1</v>
      </c>
      <c r="B5" s="4">
        <v>6</v>
      </c>
      <c r="C5" s="4">
        <v>1</v>
      </c>
      <c r="D5" s="4"/>
      <c r="E5" s="4" t="s">
        <v>16</v>
      </c>
      <c r="F5" s="13"/>
      <c r="G5" s="13"/>
      <c r="H5" s="14"/>
      <c r="I5" s="15"/>
      <c r="J5" s="16">
        <f>SUM(J6:J19)</f>
        <v>0</v>
      </c>
      <c r="K5" s="11">
        <f>SUM(J6:J19)*(100-ROUND(I5,2))/100</f>
        <v>0</v>
      </c>
      <c r="L5" s="11"/>
      <c r="M5" s="11"/>
      <c r="AA5" s="2">
        <f t="shared" si="0"/>
        <v>0</v>
      </c>
    </row>
    <row r="6" spans="1:28" ht="99.75" x14ac:dyDescent="0.2">
      <c r="A6" s="23">
        <v>1</v>
      </c>
      <c r="B6" s="23">
        <v>6</v>
      </c>
      <c r="C6" s="23">
        <v>1</v>
      </c>
      <c r="D6" s="23">
        <v>10</v>
      </c>
      <c r="E6" s="23" t="s">
        <v>17</v>
      </c>
      <c r="F6" s="11"/>
      <c r="G6" s="11">
        <v>0</v>
      </c>
      <c r="H6" s="17">
        <v>0</v>
      </c>
      <c r="I6" s="18"/>
      <c r="J6" s="11">
        <f t="shared" ref="J6:J19" si="1">G6*ROUND(H6,2)</f>
        <v>0</v>
      </c>
      <c r="K6" s="11"/>
      <c r="L6" s="11"/>
      <c r="M6" s="11"/>
      <c r="AA6" s="2">
        <f t="shared" si="0"/>
        <v>0</v>
      </c>
    </row>
    <row r="7" spans="1:28" ht="28.5" x14ac:dyDescent="0.2">
      <c r="A7" s="23">
        <v>1</v>
      </c>
      <c r="B7" s="23">
        <v>6</v>
      </c>
      <c r="C7" s="23">
        <v>1</v>
      </c>
      <c r="D7" s="23">
        <v>20</v>
      </c>
      <c r="E7" s="23" t="s">
        <v>18</v>
      </c>
      <c r="F7" s="11"/>
      <c r="G7" s="11">
        <v>0</v>
      </c>
      <c r="H7" s="17">
        <v>0</v>
      </c>
      <c r="I7" s="18"/>
      <c r="J7" s="11">
        <f t="shared" si="1"/>
        <v>0</v>
      </c>
      <c r="K7" s="11"/>
      <c r="L7" s="11"/>
      <c r="M7" s="11"/>
      <c r="AA7" s="2">
        <f t="shared" si="0"/>
        <v>0</v>
      </c>
    </row>
    <row r="8" spans="1:28" x14ac:dyDescent="0.2">
      <c r="A8" s="23">
        <v>1</v>
      </c>
      <c r="B8" s="23">
        <v>6</v>
      </c>
      <c r="C8" s="23">
        <v>1</v>
      </c>
      <c r="D8" s="23">
        <v>30</v>
      </c>
      <c r="E8" s="23" t="s">
        <v>19</v>
      </c>
      <c r="F8" s="11"/>
      <c r="G8" s="11">
        <v>0</v>
      </c>
      <c r="H8" s="17">
        <v>0</v>
      </c>
      <c r="I8" s="18"/>
      <c r="J8" s="11">
        <f t="shared" si="1"/>
        <v>0</v>
      </c>
      <c r="K8" s="11"/>
      <c r="L8" s="11"/>
      <c r="M8" s="11"/>
      <c r="AA8" s="2">
        <f t="shared" si="0"/>
        <v>0</v>
      </c>
    </row>
    <row r="9" spans="1:28" ht="28.5" x14ac:dyDescent="0.2">
      <c r="A9" s="23">
        <v>1</v>
      </c>
      <c r="B9" s="23">
        <v>6</v>
      </c>
      <c r="C9" s="23">
        <v>1</v>
      </c>
      <c r="D9" s="23">
        <v>40</v>
      </c>
      <c r="E9" s="23" t="s">
        <v>20</v>
      </c>
      <c r="F9" s="11"/>
      <c r="G9" s="11">
        <v>0</v>
      </c>
      <c r="H9" s="17">
        <v>0</v>
      </c>
      <c r="I9" s="18"/>
      <c r="J9" s="11">
        <f t="shared" si="1"/>
        <v>0</v>
      </c>
      <c r="K9" s="11"/>
      <c r="L9" s="11"/>
      <c r="M9" s="11"/>
      <c r="AA9" s="2">
        <f t="shared" si="0"/>
        <v>0</v>
      </c>
    </row>
    <row r="10" spans="1:28" ht="57" x14ac:dyDescent="0.2">
      <c r="A10" s="23">
        <v>1</v>
      </c>
      <c r="B10" s="23">
        <v>6</v>
      </c>
      <c r="C10" s="23">
        <v>1</v>
      </c>
      <c r="D10" s="23">
        <v>50</v>
      </c>
      <c r="E10" s="23" t="s">
        <v>21</v>
      </c>
      <c r="F10" s="11"/>
      <c r="G10" s="11">
        <v>0</v>
      </c>
      <c r="H10" s="17">
        <v>0</v>
      </c>
      <c r="I10" s="18"/>
      <c r="J10" s="11">
        <f t="shared" si="1"/>
        <v>0</v>
      </c>
      <c r="K10" s="11"/>
      <c r="L10" s="11"/>
      <c r="M10" s="11"/>
      <c r="AA10" s="2">
        <f t="shared" si="0"/>
        <v>0</v>
      </c>
    </row>
    <row r="11" spans="1:28" ht="71.25" x14ac:dyDescent="0.2">
      <c r="A11" s="23">
        <v>1</v>
      </c>
      <c r="B11" s="23">
        <v>6</v>
      </c>
      <c r="C11" s="23">
        <v>1</v>
      </c>
      <c r="D11" s="23">
        <v>60</v>
      </c>
      <c r="E11" s="23" t="s">
        <v>22</v>
      </c>
      <c r="F11" s="11"/>
      <c r="G11" s="11">
        <v>0</v>
      </c>
      <c r="H11" s="17">
        <v>0</v>
      </c>
      <c r="I11" s="18"/>
      <c r="J11" s="11">
        <f t="shared" si="1"/>
        <v>0</v>
      </c>
      <c r="K11" s="11"/>
      <c r="L11" s="11"/>
      <c r="M11" s="11"/>
      <c r="AA11" s="2">
        <f t="shared" si="0"/>
        <v>0</v>
      </c>
    </row>
    <row r="12" spans="1:28" x14ac:dyDescent="0.2">
      <c r="A12" s="23">
        <v>1</v>
      </c>
      <c r="B12" s="23">
        <v>6</v>
      </c>
      <c r="C12" s="23">
        <v>1</v>
      </c>
      <c r="D12" s="23">
        <v>70</v>
      </c>
      <c r="E12" s="23" t="s">
        <v>23</v>
      </c>
      <c r="F12" s="11"/>
      <c r="G12" s="11">
        <v>0</v>
      </c>
      <c r="H12" s="17">
        <v>0</v>
      </c>
      <c r="I12" s="18"/>
      <c r="J12" s="11">
        <f t="shared" si="1"/>
        <v>0</v>
      </c>
      <c r="K12" s="11"/>
      <c r="L12" s="11"/>
      <c r="M12" s="11"/>
      <c r="AA12" s="2">
        <f t="shared" si="0"/>
        <v>0</v>
      </c>
    </row>
    <row r="13" spans="1:28" x14ac:dyDescent="0.2">
      <c r="A13" s="23">
        <v>1</v>
      </c>
      <c r="B13" s="23">
        <v>6</v>
      </c>
      <c r="C13" s="23">
        <v>1</v>
      </c>
      <c r="D13" s="23">
        <v>80</v>
      </c>
      <c r="E13" s="23" t="s">
        <v>24</v>
      </c>
      <c r="F13" s="11" t="s">
        <v>25</v>
      </c>
      <c r="G13" s="11">
        <v>4</v>
      </c>
      <c r="H13" s="17">
        <v>0</v>
      </c>
      <c r="I13" s="18"/>
      <c r="J13" s="11">
        <f t="shared" si="1"/>
        <v>0</v>
      </c>
      <c r="K13" s="11"/>
      <c r="L13" s="11"/>
      <c r="M13" s="11"/>
      <c r="AA13" s="2">
        <f t="shared" si="0"/>
        <v>0</v>
      </c>
    </row>
    <row r="14" spans="1:28" ht="28.5" x14ac:dyDescent="0.2">
      <c r="A14" s="23">
        <v>1</v>
      </c>
      <c r="B14" s="23">
        <v>6</v>
      </c>
      <c r="C14" s="23">
        <v>1</v>
      </c>
      <c r="D14" s="23">
        <v>90</v>
      </c>
      <c r="E14" s="23" t="s">
        <v>26</v>
      </c>
      <c r="F14" s="11" t="s">
        <v>25</v>
      </c>
      <c r="G14" s="11">
        <v>4</v>
      </c>
      <c r="H14" s="17">
        <v>0</v>
      </c>
      <c r="I14" s="18"/>
      <c r="J14" s="11">
        <f t="shared" si="1"/>
        <v>0</v>
      </c>
      <c r="K14" s="11"/>
      <c r="L14" s="11"/>
      <c r="M14" s="11"/>
      <c r="AA14" s="2">
        <f t="shared" si="0"/>
        <v>0</v>
      </c>
    </row>
    <row r="15" spans="1:28" x14ac:dyDescent="0.2">
      <c r="A15" s="23">
        <v>1</v>
      </c>
      <c r="B15" s="23">
        <v>6</v>
      </c>
      <c r="C15" s="23">
        <v>1</v>
      </c>
      <c r="D15" s="23">
        <v>100</v>
      </c>
      <c r="E15" s="23" t="s">
        <v>27</v>
      </c>
      <c r="F15" s="11" t="s">
        <v>25</v>
      </c>
      <c r="G15" s="11">
        <v>1</v>
      </c>
      <c r="H15" s="17">
        <v>0</v>
      </c>
      <c r="I15" s="18"/>
      <c r="J15" s="11">
        <f t="shared" si="1"/>
        <v>0</v>
      </c>
      <c r="K15" s="11"/>
      <c r="L15" s="11"/>
      <c r="M15" s="11"/>
      <c r="AA15" s="2">
        <f t="shared" si="0"/>
        <v>0</v>
      </c>
    </row>
    <row r="16" spans="1:28" ht="28.5" x14ac:dyDescent="0.2">
      <c r="A16" s="23">
        <v>1</v>
      </c>
      <c r="B16" s="23">
        <v>6</v>
      </c>
      <c r="C16" s="23">
        <v>1</v>
      </c>
      <c r="D16" s="23">
        <v>110</v>
      </c>
      <c r="E16" s="23" t="s">
        <v>28</v>
      </c>
      <c r="F16" s="11" t="s">
        <v>25</v>
      </c>
      <c r="G16" s="11">
        <v>1</v>
      </c>
      <c r="H16" s="17">
        <v>0</v>
      </c>
      <c r="I16" s="18"/>
      <c r="J16" s="11">
        <f t="shared" si="1"/>
        <v>0</v>
      </c>
      <c r="K16" s="11"/>
      <c r="L16" s="11"/>
      <c r="M16" s="11"/>
      <c r="AA16" s="2">
        <f t="shared" si="0"/>
        <v>0</v>
      </c>
    </row>
    <row r="17" spans="1:27" ht="28.5" x14ac:dyDescent="0.2">
      <c r="A17" s="23">
        <v>1</v>
      </c>
      <c r="B17" s="23">
        <v>6</v>
      </c>
      <c r="C17" s="23">
        <v>1</v>
      </c>
      <c r="D17" s="23">
        <v>120</v>
      </c>
      <c r="E17" s="23" t="s">
        <v>29</v>
      </c>
      <c r="F17" s="11" t="s">
        <v>25</v>
      </c>
      <c r="G17" s="11">
        <v>1</v>
      </c>
      <c r="H17" s="17">
        <v>0</v>
      </c>
      <c r="I17" s="18"/>
      <c r="J17" s="11">
        <f t="shared" si="1"/>
        <v>0</v>
      </c>
      <c r="K17" s="11"/>
      <c r="L17" s="11"/>
      <c r="M17" s="11"/>
      <c r="AA17" s="2">
        <f t="shared" si="0"/>
        <v>0</v>
      </c>
    </row>
    <row r="18" spans="1:27" x14ac:dyDescent="0.2">
      <c r="A18" s="23">
        <v>1</v>
      </c>
      <c r="B18" s="23">
        <v>6</v>
      </c>
      <c r="C18" s="23">
        <v>1</v>
      </c>
      <c r="D18" s="23">
        <v>130</v>
      </c>
      <c r="E18" s="23" t="s">
        <v>30</v>
      </c>
      <c r="F18" s="11" t="s">
        <v>25</v>
      </c>
      <c r="G18" s="11">
        <v>1</v>
      </c>
      <c r="H18" s="17">
        <v>0</v>
      </c>
      <c r="I18" s="18"/>
      <c r="J18" s="11">
        <f t="shared" si="1"/>
        <v>0</v>
      </c>
      <c r="K18" s="11"/>
      <c r="L18" s="11"/>
      <c r="M18" s="11"/>
      <c r="AA18" s="2">
        <f t="shared" si="0"/>
        <v>0</v>
      </c>
    </row>
    <row r="19" spans="1:27" x14ac:dyDescent="0.2">
      <c r="A19" s="23">
        <v>1</v>
      </c>
      <c r="B19" s="23">
        <v>6</v>
      </c>
      <c r="C19" s="23">
        <v>1</v>
      </c>
      <c r="D19" s="23">
        <v>140</v>
      </c>
      <c r="E19" s="23" t="s">
        <v>31</v>
      </c>
      <c r="F19" s="11" t="s">
        <v>25</v>
      </c>
      <c r="G19" s="11">
        <v>1</v>
      </c>
      <c r="H19" s="17">
        <v>0</v>
      </c>
      <c r="I19" s="18"/>
      <c r="J19" s="11">
        <f t="shared" si="1"/>
        <v>0</v>
      </c>
      <c r="K19" s="11"/>
      <c r="L19" s="11"/>
      <c r="M19" s="11"/>
      <c r="AA19" s="2">
        <f t="shared" si="0"/>
        <v>0</v>
      </c>
    </row>
    <row r="20" spans="1:27" ht="15" x14ac:dyDescent="0.25">
      <c r="A20" s="22">
        <v>1</v>
      </c>
      <c r="B20" s="22">
        <v>10</v>
      </c>
      <c r="C20" s="22"/>
      <c r="D20" s="22"/>
      <c r="E20" s="22" t="s">
        <v>32</v>
      </c>
      <c r="F20" s="7"/>
      <c r="G20" s="7"/>
      <c r="H20" s="8"/>
      <c r="I20" s="9"/>
      <c r="J20" s="10">
        <f>SUM(K21:K31)</f>
        <v>0</v>
      </c>
      <c r="K20" s="11"/>
      <c r="L20" s="11">
        <f>SUM(K21:K31)*(100-ROUND(I20,2))/100</f>
        <v>0</v>
      </c>
      <c r="M20" s="11"/>
      <c r="AA20" s="2">
        <f t="shared" si="0"/>
        <v>0</v>
      </c>
    </row>
    <row r="21" spans="1:27" ht="15" x14ac:dyDescent="0.25">
      <c r="A21" s="4">
        <v>1</v>
      </c>
      <c r="B21" s="4">
        <v>10</v>
      </c>
      <c r="C21" s="4">
        <v>1</v>
      </c>
      <c r="D21" s="4"/>
      <c r="E21" s="4" t="s">
        <v>32</v>
      </c>
      <c r="F21" s="13"/>
      <c r="G21" s="13"/>
      <c r="H21" s="14"/>
      <c r="I21" s="15"/>
      <c r="J21" s="16">
        <f>SUM(J22:J26)</f>
        <v>0</v>
      </c>
      <c r="K21" s="11">
        <f>SUM(J22:J26)*(100-ROUND(I21,2))/100</f>
        <v>0</v>
      </c>
      <c r="L21" s="11"/>
      <c r="M21" s="11"/>
      <c r="AA21" s="2">
        <f t="shared" si="0"/>
        <v>0</v>
      </c>
    </row>
    <row r="22" spans="1:27" ht="85.5" x14ac:dyDescent="0.2">
      <c r="A22" s="23">
        <v>1</v>
      </c>
      <c r="B22" s="23">
        <v>10</v>
      </c>
      <c r="C22" s="23">
        <v>1</v>
      </c>
      <c r="D22" s="23">
        <v>10</v>
      </c>
      <c r="E22" s="23" t="s">
        <v>33</v>
      </c>
      <c r="F22" s="11"/>
      <c r="G22" s="11">
        <v>0</v>
      </c>
      <c r="H22" s="17">
        <v>0</v>
      </c>
      <c r="I22" s="18"/>
      <c r="J22" s="11">
        <f>G22*ROUND(H22,2)</f>
        <v>0</v>
      </c>
      <c r="K22" s="11"/>
      <c r="L22" s="11"/>
      <c r="M22" s="11"/>
      <c r="AA22" s="2">
        <f t="shared" si="0"/>
        <v>0</v>
      </c>
    </row>
    <row r="23" spans="1:27" ht="57" x14ac:dyDescent="0.2">
      <c r="A23" s="23">
        <v>1</v>
      </c>
      <c r="B23" s="23">
        <v>10</v>
      </c>
      <c r="C23" s="23">
        <v>1</v>
      </c>
      <c r="D23" s="23">
        <v>20</v>
      </c>
      <c r="E23" s="23" t="s">
        <v>34</v>
      </c>
      <c r="F23" s="11" t="s">
        <v>35</v>
      </c>
      <c r="G23" s="11">
        <v>127</v>
      </c>
      <c r="H23" s="17">
        <v>0</v>
      </c>
      <c r="I23" s="18"/>
      <c r="J23" s="11">
        <f>G23*ROUND(H23,2)</f>
        <v>0</v>
      </c>
      <c r="K23" s="11"/>
      <c r="L23" s="11"/>
      <c r="M23" s="11"/>
      <c r="AA23" s="2">
        <f t="shared" si="0"/>
        <v>0</v>
      </c>
    </row>
    <row r="24" spans="1:27" x14ac:dyDescent="0.2">
      <c r="A24" s="23">
        <v>1</v>
      </c>
      <c r="B24" s="23">
        <v>10</v>
      </c>
      <c r="C24" s="23">
        <v>1</v>
      </c>
      <c r="D24" s="23">
        <v>30</v>
      </c>
      <c r="E24" s="23" t="s">
        <v>36</v>
      </c>
      <c r="F24" s="11" t="s">
        <v>37</v>
      </c>
      <c r="G24" s="11">
        <v>280</v>
      </c>
      <c r="H24" s="17">
        <v>0</v>
      </c>
      <c r="I24" s="18"/>
      <c r="J24" s="11">
        <f>G24*ROUND(H24,2)</f>
        <v>0</v>
      </c>
      <c r="K24" s="11"/>
      <c r="L24" s="11"/>
      <c r="M24" s="11"/>
      <c r="AA24" s="2">
        <f t="shared" si="0"/>
        <v>0</v>
      </c>
    </row>
    <row r="25" spans="1:27" ht="28.5" x14ac:dyDescent="0.2">
      <c r="A25" s="23">
        <v>1</v>
      </c>
      <c r="B25" s="23">
        <v>10</v>
      </c>
      <c r="C25" s="23">
        <v>1</v>
      </c>
      <c r="D25" s="23">
        <v>40</v>
      </c>
      <c r="E25" s="23" t="s">
        <v>38</v>
      </c>
      <c r="F25" s="11" t="s">
        <v>35</v>
      </c>
      <c r="G25" s="11">
        <v>6.5</v>
      </c>
      <c r="H25" s="17">
        <v>0</v>
      </c>
      <c r="I25" s="18"/>
      <c r="J25" s="11">
        <f>G25*ROUND(H25,2)</f>
        <v>0</v>
      </c>
      <c r="K25" s="11"/>
      <c r="L25" s="11"/>
      <c r="M25" s="11"/>
      <c r="AA25" s="2">
        <f t="shared" si="0"/>
        <v>0</v>
      </c>
    </row>
    <row r="26" spans="1:27" x14ac:dyDescent="0.2">
      <c r="A26" s="23">
        <v>1</v>
      </c>
      <c r="B26" s="23">
        <v>10</v>
      </c>
      <c r="C26" s="23">
        <v>1</v>
      </c>
      <c r="D26" s="23">
        <v>50</v>
      </c>
      <c r="E26" s="23" t="s">
        <v>39</v>
      </c>
      <c r="F26" s="11" t="s">
        <v>37</v>
      </c>
      <c r="G26" s="11">
        <v>12</v>
      </c>
      <c r="H26" s="17">
        <v>0</v>
      </c>
      <c r="I26" s="18"/>
      <c r="J26" s="11">
        <f>G26*ROUND(H26,2)</f>
        <v>0</v>
      </c>
      <c r="K26" s="11"/>
      <c r="L26" s="11"/>
      <c r="M26" s="11"/>
      <c r="AA26" s="2">
        <f t="shared" si="0"/>
        <v>0</v>
      </c>
    </row>
    <row r="27" spans="1:27" ht="15" x14ac:dyDescent="0.25">
      <c r="A27" s="4">
        <v>1</v>
      </c>
      <c r="B27" s="4">
        <v>10</v>
      </c>
      <c r="C27" s="4">
        <v>2</v>
      </c>
      <c r="D27" s="4"/>
      <c r="E27" s="4" t="s">
        <v>40</v>
      </c>
      <c r="F27" s="13"/>
      <c r="G27" s="13"/>
      <c r="H27" s="14"/>
      <c r="I27" s="15"/>
      <c r="J27" s="16">
        <f>SUM(J28:J31)</f>
        <v>0</v>
      </c>
      <c r="K27" s="11">
        <f>SUM(J28:J31)*(100-ROUND(I27,2))/100</f>
        <v>0</v>
      </c>
      <c r="L27" s="11"/>
      <c r="M27" s="11"/>
      <c r="AA27" s="2">
        <f t="shared" si="0"/>
        <v>0</v>
      </c>
    </row>
    <row r="28" spans="1:27" ht="71.25" x14ac:dyDescent="0.2">
      <c r="A28" s="23">
        <v>1</v>
      </c>
      <c r="B28" s="23">
        <v>10</v>
      </c>
      <c r="C28" s="23">
        <v>2</v>
      </c>
      <c r="D28" s="23">
        <v>10</v>
      </c>
      <c r="E28" s="23" t="s">
        <v>41</v>
      </c>
      <c r="F28" s="11"/>
      <c r="G28" s="11">
        <v>0</v>
      </c>
      <c r="H28" s="17">
        <v>0</v>
      </c>
      <c r="I28" s="18"/>
      <c r="J28" s="11">
        <f>G28*ROUND(H28,2)</f>
        <v>0</v>
      </c>
      <c r="K28" s="11"/>
      <c r="L28" s="11"/>
      <c r="M28" s="11"/>
      <c r="AA28" s="2">
        <f t="shared" si="0"/>
        <v>0</v>
      </c>
    </row>
    <row r="29" spans="1:27" ht="28.5" x14ac:dyDescent="0.2">
      <c r="A29" s="23">
        <v>1</v>
      </c>
      <c r="B29" s="23">
        <v>10</v>
      </c>
      <c r="C29" s="23">
        <v>2</v>
      </c>
      <c r="D29" s="23">
        <v>20</v>
      </c>
      <c r="E29" s="23" t="s">
        <v>42</v>
      </c>
      <c r="F29" s="11" t="s">
        <v>25</v>
      </c>
      <c r="G29" s="11">
        <v>6</v>
      </c>
      <c r="H29" s="17">
        <v>0</v>
      </c>
      <c r="I29" s="18"/>
      <c r="J29" s="11">
        <f>G29*ROUND(H29,2)</f>
        <v>0</v>
      </c>
      <c r="K29" s="11"/>
      <c r="L29" s="11"/>
      <c r="M29" s="11"/>
      <c r="AA29" s="2">
        <f t="shared" si="0"/>
        <v>0</v>
      </c>
    </row>
    <row r="30" spans="1:27" ht="28.5" x14ac:dyDescent="0.2">
      <c r="A30" s="23">
        <v>1</v>
      </c>
      <c r="B30" s="23">
        <v>10</v>
      </c>
      <c r="C30" s="23">
        <v>2</v>
      </c>
      <c r="D30" s="23">
        <v>30</v>
      </c>
      <c r="E30" s="23" t="s">
        <v>43</v>
      </c>
      <c r="F30" s="11" t="s">
        <v>37</v>
      </c>
      <c r="G30" s="11">
        <v>44</v>
      </c>
      <c r="H30" s="17">
        <v>0</v>
      </c>
      <c r="I30" s="18"/>
      <c r="J30" s="11">
        <f>G30*ROUND(H30,2)</f>
        <v>0</v>
      </c>
      <c r="K30" s="11"/>
      <c r="L30" s="11"/>
      <c r="M30" s="11"/>
      <c r="AA30" s="2">
        <f t="shared" si="0"/>
        <v>0</v>
      </c>
    </row>
    <row r="31" spans="1:27" ht="28.5" x14ac:dyDescent="0.2">
      <c r="A31" s="23">
        <v>1</v>
      </c>
      <c r="B31" s="23">
        <v>10</v>
      </c>
      <c r="C31" s="23">
        <v>2</v>
      </c>
      <c r="D31" s="23">
        <v>40</v>
      </c>
      <c r="E31" s="23" t="s">
        <v>44</v>
      </c>
      <c r="F31" s="11" t="s">
        <v>25</v>
      </c>
      <c r="G31" s="11">
        <v>4</v>
      </c>
      <c r="H31" s="17">
        <v>0</v>
      </c>
      <c r="I31" s="18"/>
      <c r="J31" s="11">
        <f>G31*ROUND(H31,2)</f>
        <v>0</v>
      </c>
      <c r="K31" s="11"/>
      <c r="L31" s="11"/>
      <c r="M31" s="11"/>
      <c r="AA31" s="2">
        <f t="shared" si="0"/>
        <v>0</v>
      </c>
    </row>
    <row r="32" spans="1:27" ht="15" x14ac:dyDescent="0.25">
      <c r="A32" s="22">
        <v>1</v>
      </c>
      <c r="B32" s="22">
        <v>11</v>
      </c>
      <c r="C32" s="22"/>
      <c r="D32" s="22"/>
      <c r="E32" s="22" t="s">
        <v>45</v>
      </c>
      <c r="F32" s="7"/>
      <c r="G32" s="7"/>
      <c r="H32" s="8"/>
      <c r="I32" s="9"/>
      <c r="J32" s="10">
        <f>SUM(K33:K38)</f>
        <v>0</v>
      </c>
      <c r="K32" s="11"/>
      <c r="L32" s="11">
        <f>SUM(K33:K38)*(100-ROUND(I32,2))/100</f>
        <v>0</v>
      </c>
      <c r="M32" s="11"/>
      <c r="AA32" s="2">
        <f t="shared" si="0"/>
        <v>0</v>
      </c>
    </row>
    <row r="33" spans="1:27" ht="15" x14ac:dyDescent="0.25">
      <c r="A33" s="4">
        <v>1</v>
      </c>
      <c r="B33" s="4">
        <v>11</v>
      </c>
      <c r="C33" s="4">
        <v>1</v>
      </c>
      <c r="D33" s="4"/>
      <c r="E33" s="4" t="s">
        <v>46</v>
      </c>
      <c r="F33" s="13"/>
      <c r="G33" s="13"/>
      <c r="H33" s="14"/>
      <c r="I33" s="15"/>
      <c r="J33" s="16">
        <f>SUM(J34:J38)</f>
        <v>0</v>
      </c>
      <c r="K33" s="11">
        <f>SUM(J34:J38)*(100-ROUND(I33,2))/100</f>
        <v>0</v>
      </c>
      <c r="L33" s="11"/>
      <c r="M33" s="11"/>
      <c r="AA33" s="2">
        <f t="shared" si="0"/>
        <v>0</v>
      </c>
    </row>
    <row r="34" spans="1:27" ht="142.5" x14ac:dyDescent="0.2">
      <c r="A34" s="23">
        <v>1</v>
      </c>
      <c r="B34" s="23">
        <v>11</v>
      </c>
      <c r="C34" s="23">
        <v>1</v>
      </c>
      <c r="D34" s="23">
        <v>10</v>
      </c>
      <c r="E34" s="23" t="s">
        <v>47</v>
      </c>
      <c r="F34" s="11"/>
      <c r="G34" s="11">
        <v>0</v>
      </c>
      <c r="H34" s="17">
        <v>0</v>
      </c>
      <c r="I34" s="18"/>
      <c r="J34" s="11">
        <f>G34*ROUND(H34,2)</f>
        <v>0</v>
      </c>
      <c r="K34" s="11"/>
      <c r="L34" s="11"/>
      <c r="M34" s="11"/>
      <c r="AA34" s="2">
        <f t="shared" ref="AA34:AA69" si="2">H34*D34*C34*B34+I34*(D34+C34+B34+A34+1)</f>
        <v>0</v>
      </c>
    </row>
    <row r="35" spans="1:27" ht="71.25" x14ac:dyDescent="0.2">
      <c r="A35" s="23">
        <v>1</v>
      </c>
      <c r="B35" s="23">
        <v>11</v>
      </c>
      <c r="C35" s="23">
        <v>1</v>
      </c>
      <c r="D35" s="23">
        <v>20</v>
      </c>
      <c r="E35" s="23" t="s">
        <v>48</v>
      </c>
      <c r="F35" s="11"/>
      <c r="G35" s="11">
        <v>0</v>
      </c>
      <c r="H35" s="17">
        <v>0</v>
      </c>
      <c r="I35" s="18"/>
      <c r="J35" s="11">
        <f>G35*ROUND(H35,2)</f>
        <v>0</v>
      </c>
      <c r="K35" s="11"/>
      <c r="L35" s="11"/>
      <c r="M35" s="11"/>
      <c r="AA35" s="2">
        <f t="shared" si="2"/>
        <v>0</v>
      </c>
    </row>
    <row r="36" spans="1:27" ht="28.5" x14ac:dyDescent="0.2">
      <c r="A36" s="23">
        <v>1</v>
      </c>
      <c r="B36" s="23">
        <v>11</v>
      </c>
      <c r="C36" s="23">
        <v>1</v>
      </c>
      <c r="D36" s="23">
        <v>30</v>
      </c>
      <c r="E36" s="23" t="s">
        <v>49</v>
      </c>
      <c r="F36" s="11" t="s">
        <v>35</v>
      </c>
      <c r="G36" s="11">
        <v>810</v>
      </c>
      <c r="H36" s="17">
        <v>0</v>
      </c>
      <c r="I36" s="18"/>
      <c r="J36" s="11">
        <f>G36*ROUND(H36,2)</f>
        <v>0</v>
      </c>
      <c r="K36" s="11"/>
      <c r="L36" s="11"/>
      <c r="M36" s="11"/>
      <c r="AA36" s="2">
        <f t="shared" si="2"/>
        <v>0</v>
      </c>
    </row>
    <row r="37" spans="1:27" ht="42.75" x14ac:dyDescent="0.2">
      <c r="A37" s="23">
        <v>1</v>
      </c>
      <c r="B37" s="23">
        <v>11</v>
      </c>
      <c r="C37" s="23">
        <v>1</v>
      </c>
      <c r="D37" s="23">
        <v>40</v>
      </c>
      <c r="E37" s="23" t="s">
        <v>50</v>
      </c>
      <c r="F37" s="11" t="s">
        <v>35</v>
      </c>
      <c r="G37" s="11">
        <v>29</v>
      </c>
      <c r="H37" s="17">
        <v>0</v>
      </c>
      <c r="I37" s="18"/>
      <c r="J37" s="11">
        <f>G37*ROUND(H37,2)</f>
        <v>0</v>
      </c>
      <c r="K37" s="11"/>
      <c r="L37" s="11"/>
      <c r="M37" s="11"/>
      <c r="AA37" s="2">
        <f t="shared" si="2"/>
        <v>0</v>
      </c>
    </row>
    <row r="38" spans="1:27" x14ac:dyDescent="0.2">
      <c r="A38" s="23">
        <v>1</v>
      </c>
      <c r="B38" s="23">
        <v>11</v>
      </c>
      <c r="C38" s="23">
        <v>1</v>
      </c>
      <c r="D38" s="23">
        <v>50</v>
      </c>
      <c r="E38" s="23" t="s">
        <v>51</v>
      </c>
      <c r="F38" s="11" t="s">
        <v>52</v>
      </c>
      <c r="G38" s="11">
        <v>3</v>
      </c>
      <c r="H38" s="17">
        <v>0</v>
      </c>
      <c r="I38" s="18"/>
      <c r="J38" s="11">
        <f>G38*ROUND(H38,2)</f>
        <v>0</v>
      </c>
      <c r="K38" s="11"/>
      <c r="L38" s="11"/>
      <c r="M38" s="11"/>
      <c r="AA38" s="2">
        <f t="shared" si="2"/>
        <v>0</v>
      </c>
    </row>
    <row r="39" spans="1:27" ht="15" x14ac:dyDescent="0.25">
      <c r="A39" s="22">
        <v>1</v>
      </c>
      <c r="B39" s="22">
        <v>12</v>
      </c>
      <c r="C39" s="22"/>
      <c r="D39" s="22"/>
      <c r="E39" s="22" t="s">
        <v>53</v>
      </c>
      <c r="F39" s="7"/>
      <c r="G39" s="7"/>
      <c r="H39" s="8"/>
      <c r="I39" s="9"/>
      <c r="J39" s="10">
        <f>SUM(K40:K46)</f>
        <v>0</v>
      </c>
      <c r="K39" s="11"/>
      <c r="L39" s="11">
        <f>SUM(K40:K46)*(100-ROUND(I39,2))/100</f>
        <v>0</v>
      </c>
      <c r="M39" s="11"/>
      <c r="AA39" s="2">
        <f t="shared" si="2"/>
        <v>0</v>
      </c>
    </row>
    <row r="40" spans="1:27" ht="15" x14ac:dyDescent="0.25">
      <c r="A40" s="4">
        <v>1</v>
      </c>
      <c r="B40" s="4">
        <v>12</v>
      </c>
      <c r="C40" s="4">
        <v>1</v>
      </c>
      <c r="D40" s="4"/>
      <c r="E40" s="4" t="s">
        <v>54</v>
      </c>
      <c r="F40" s="13"/>
      <c r="G40" s="13"/>
      <c r="H40" s="14"/>
      <c r="I40" s="15"/>
      <c r="J40" s="16">
        <f>SUM(J41:J46)</f>
        <v>0</v>
      </c>
      <c r="K40" s="11">
        <f>SUM(J41:J46)*(100-ROUND(I40,2))/100</f>
        <v>0</v>
      </c>
      <c r="L40" s="11"/>
      <c r="M40" s="11"/>
      <c r="AA40" s="2">
        <f t="shared" si="2"/>
        <v>0</v>
      </c>
    </row>
    <row r="41" spans="1:27" ht="114" x14ac:dyDescent="0.2">
      <c r="A41" s="23">
        <v>1</v>
      </c>
      <c r="B41" s="23">
        <v>12</v>
      </c>
      <c r="C41" s="23">
        <v>1</v>
      </c>
      <c r="D41" s="23">
        <v>10</v>
      </c>
      <c r="E41" s="23" t="s">
        <v>55</v>
      </c>
      <c r="F41" s="11"/>
      <c r="G41" s="11">
        <v>0</v>
      </c>
      <c r="H41" s="17">
        <v>0</v>
      </c>
      <c r="I41" s="18"/>
      <c r="J41" s="11">
        <f t="shared" ref="J41:J46" si="3">G41*ROUND(H41,2)</f>
        <v>0</v>
      </c>
      <c r="K41" s="11"/>
      <c r="L41" s="11"/>
      <c r="M41" s="11"/>
      <c r="AA41" s="2">
        <f t="shared" si="2"/>
        <v>0</v>
      </c>
    </row>
    <row r="42" spans="1:27" ht="28.5" x14ac:dyDescent="0.2">
      <c r="A42" s="23">
        <v>1</v>
      </c>
      <c r="B42" s="23">
        <v>12</v>
      </c>
      <c r="C42" s="23">
        <v>1</v>
      </c>
      <c r="D42" s="23">
        <v>20</v>
      </c>
      <c r="E42" s="23" t="s">
        <v>56</v>
      </c>
      <c r="F42" s="11"/>
      <c r="G42" s="11">
        <v>0</v>
      </c>
      <c r="H42" s="17">
        <v>0</v>
      </c>
      <c r="I42" s="18"/>
      <c r="J42" s="11">
        <f t="shared" si="3"/>
        <v>0</v>
      </c>
      <c r="K42" s="11"/>
      <c r="L42" s="11"/>
      <c r="M42" s="11"/>
      <c r="AA42" s="2">
        <f t="shared" si="2"/>
        <v>0</v>
      </c>
    </row>
    <row r="43" spans="1:27" x14ac:dyDescent="0.2">
      <c r="A43" s="23">
        <v>1</v>
      </c>
      <c r="B43" s="23">
        <v>12</v>
      </c>
      <c r="C43" s="23">
        <v>1</v>
      </c>
      <c r="D43" s="23">
        <v>30</v>
      </c>
      <c r="E43" s="23" t="s">
        <v>57</v>
      </c>
      <c r="F43" s="11" t="s">
        <v>25</v>
      </c>
      <c r="G43" s="11">
        <v>1</v>
      </c>
      <c r="H43" s="17">
        <v>0</v>
      </c>
      <c r="I43" s="18"/>
      <c r="J43" s="11">
        <f t="shared" si="3"/>
        <v>0</v>
      </c>
      <c r="K43" s="11"/>
      <c r="L43" s="11"/>
      <c r="M43" s="11"/>
      <c r="AA43" s="2">
        <f t="shared" si="2"/>
        <v>0</v>
      </c>
    </row>
    <row r="44" spans="1:27" ht="28.5" x14ac:dyDescent="0.2">
      <c r="A44" s="23">
        <v>1</v>
      </c>
      <c r="B44" s="23">
        <v>12</v>
      </c>
      <c r="C44" s="23">
        <v>1</v>
      </c>
      <c r="D44" s="23">
        <v>40</v>
      </c>
      <c r="E44" s="23" t="s">
        <v>58</v>
      </c>
      <c r="F44" s="11" t="s">
        <v>25</v>
      </c>
      <c r="G44" s="11">
        <v>1</v>
      </c>
      <c r="H44" s="17">
        <v>0</v>
      </c>
      <c r="I44" s="18"/>
      <c r="J44" s="11">
        <f t="shared" si="3"/>
        <v>0</v>
      </c>
      <c r="K44" s="11"/>
      <c r="L44" s="11"/>
      <c r="M44" s="11"/>
      <c r="AA44" s="2">
        <f t="shared" si="2"/>
        <v>0</v>
      </c>
    </row>
    <row r="45" spans="1:27" ht="28.5" x14ac:dyDescent="0.2">
      <c r="A45" s="23">
        <v>1</v>
      </c>
      <c r="B45" s="23">
        <v>12</v>
      </c>
      <c r="C45" s="23">
        <v>1</v>
      </c>
      <c r="D45" s="23">
        <v>50</v>
      </c>
      <c r="E45" s="23" t="s">
        <v>59</v>
      </c>
      <c r="F45" s="11" t="s">
        <v>25</v>
      </c>
      <c r="G45" s="11">
        <v>1</v>
      </c>
      <c r="H45" s="17">
        <v>0</v>
      </c>
      <c r="I45" s="18"/>
      <c r="J45" s="11">
        <f t="shared" si="3"/>
        <v>0</v>
      </c>
      <c r="K45" s="11"/>
      <c r="L45" s="11"/>
      <c r="M45" s="11"/>
      <c r="AA45" s="2">
        <f t="shared" si="2"/>
        <v>0</v>
      </c>
    </row>
    <row r="46" spans="1:27" ht="28.5" x14ac:dyDescent="0.2">
      <c r="A46" s="23">
        <v>1</v>
      </c>
      <c r="B46" s="23">
        <v>12</v>
      </c>
      <c r="C46" s="23">
        <v>1</v>
      </c>
      <c r="D46" s="23">
        <v>60</v>
      </c>
      <c r="E46" s="23" t="s">
        <v>60</v>
      </c>
      <c r="F46" s="11" t="s">
        <v>25</v>
      </c>
      <c r="G46" s="11">
        <v>1</v>
      </c>
      <c r="H46" s="17">
        <v>0</v>
      </c>
      <c r="I46" s="18"/>
      <c r="J46" s="11">
        <f t="shared" si="3"/>
        <v>0</v>
      </c>
      <c r="K46" s="11"/>
      <c r="L46" s="11"/>
      <c r="M46" s="11"/>
      <c r="AA46" s="2">
        <f t="shared" si="2"/>
        <v>0</v>
      </c>
    </row>
    <row r="47" spans="1:27" ht="15" x14ac:dyDescent="0.25">
      <c r="A47" s="22">
        <v>1</v>
      </c>
      <c r="B47" s="22">
        <v>22</v>
      </c>
      <c r="C47" s="22"/>
      <c r="D47" s="22"/>
      <c r="E47" s="22" t="s">
        <v>61</v>
      </c>
      <c r="F47" s="7"/>
      <c r="G47" s="7"/>
      <c r="H47" s="8"/>
      <c r="I47" s="9"/>
      <c r="J47" s="10">
        <f>SUM(K48:K60)</f>
        <v>0</v>
      </c>
      <c r="K47" s="11"/>
      <c r="L47" s="11">
        <f>SUM(K48:K60)*(100-ROUND(I47,2))/100</f>
        <v>0</v>
      </c>
      <c r="M47" s="11"/>
      <c r="AA47" s="2">
        <f t="shared" si="2"/>
        <v>0</v>
      </c>
    </row>
    <row r="48" spans="1:27" ht="15" x14ac:dyDescent="0.25">
      <c r="A48" s="4">
        <v>1</v>
      </c>
      <c r="B48" s="4">
        <v>22</v>
      </c>
      <c r="C48" s="4">
        <v>1</v>
      </c>
      <c r="D48" s="4"/>
      <c r="E48" s="4" t="s">
        <v>62</v>
      </c>
      <c r="F48" s="13"/>
      <c r="G48" s="13"/>
      <c r="H48" s="14"/>
      <c r="I48" s="15"/>
      <c r="J48" s="16">
        <f>SUM(J49:J53)</f>
        <v>0</v>
      </c>
      <c r="K48" s="11">
        <f>SUM(J49:J53)*(100-ROUND(I48,2))/100</f>
        <v>0</v>
      </c>
      <c r="L48" s="11"/>
      <c r="M48" s="11"/>
      <c r="AA48" s="2">
        <f t="shared" si="2"/>
        <v>0</v>
      </c>
    </row>
    <row r="49" spans="1:27" ht="142.5" x14ac:dyDescent="0.2">
      <c r="A49" s="23">
        <v>1</v>
      </c>
      <c r="B49" s="23">
        <v>22</v>
      </c>
      <c r="C49" s="23">
        <v>1</v>
      </c>
      <c r="D49" s="23">
        <v>10</v>
      </c>
      <c r="E49" s="23" t="s">
        <v>63</v>
      </c>
      <c r="F49" s="11"/>
      <c r="G49" s="11">
        <v>0</v>
      </c>
      <c r="H49" s="17">
        <v>0</v>
      </c>
      <c r="I49" s="18"/>
      <c r="J49" s="11">
        <f>G49*ROUND(H49,2)</f>
        <v>0</v>
      </c>
      <c r="K49" s="11"/>
      <c r="L49" s="11"/>
      <c r="M49" s="11"/>
      <c r="AA49" s="2">
        <f t="shared" si="2"/>
        <v>0</v>
      </c>
    </row>
    <row r="50" spans="1:27" ht="28.5" x14ac:dyDescent="0.2">
      <c r="A50" s="23">
        <v>1</v>
      </c>
      <c r="B50" s="23">
        <v>22</v>
      </c>
      <c r="C50" s="23">
        <v>1</v>
      </c>
      <c r="D50" s="23">
        <v>20</v>
      </c>
      <c r="E50" s="23" t="s">
        <v>64</v>
      </c>
      <c r="F50" s="11" t="s">
        <v>35</v>
      </c>
      <c r="G50" s="11">
        <v>77.5</v>
      </c>
      <c r="H50" s="17">
        <v>0</v>
      </c>
      <c r="I50" s="18"/>
      <c r="J50" s="11">
        <f>G50*ROUND(H50,2)</f>
        <v>0</v>
      </c>
      <c r="K50" s="11"/>
      <c r="L50" s="11"/>
      <c r="M50" s="11"/>
      <c r="AA50" s="2">
        <f t="shared" si="2"/>
        <v>0</v>
      </c>
    </row>
    <row r="51" spans="1:27" ht="28.5" x14ac:dyDescent="0.2">
      <c r="A51" s="23">
        <v>1</v>
      </c>
      <c r="B51" s="23">
        <v>22</v>
      </c>
      <c r="C51" s="23">
        <v>1</v>
      </c>
      <c r="D51" s="23">
        <v>30</v>
      </c>
      <c r="E51" s="23" t="s">
        <v>65</v>
      </c>
      <c r="F51" s="11" t="s">
        <v>35</v>
      </c>
      <c r="G51" s="11">
        <v>8.5</v>
      </c>
      <c r="H51" s="17">
        <v>0</v>
      </c>
      <c r="I51" s="18"/>
      <c r="J51" s="11">
        <f>G51*ROUND(H51,2)</f>
        <v>0</v>
      </c>
      <c r="K51" s="11"/>
      <c r="L51" s="11"/>
      <c r="M51" s="11"/>
      <c r="AA51" s="2">
        <f t="shared" si="2"/>
        <v>0</v>
      </c>
    </row>
    <row r="52" spans="1:27" ht="114" x14ac:dyDescent="0.2">
      <c r="A52" s="23">
        <v>1</v>
      </c>
      <c r="B52" s="23">
        <v>22</v>
      </c>
      <c r="C52" s="23">
        <v>1</v>
      </c>
      <c r="D52" s="23">
        <v>40</v>
      </c>
      <c r="E52" s="23" t="s">
        <v>66</v>
      </c>
      <c r="F52" s="11" t="s">
        <v>35</v>
      </c>
      <c r="G52" s="11">
        <v>29</v>
      </c>
      <c r="H52" s="17">
        <v>0</v>
      </c>
      <c r="I52" s="18"/>
      <c r="J52" s="11">
        <f>G52*ROUND(H52,2)</f>
        <v>0</v>
      </c>
      <c r="K52" s="11"/>
      <c r="L52" s="11"/>
      <c r="M52" s="11"/>
      <c r="AA52" s="2">
        <f t="shared" si="2"/>
        <v>0</v>
      </c>
    </row>
    <row r="53" spans="1:27" ht="42.75" x14ac:dyDescent="0.2">
      <c r="A53" s="23">
        <v>1</v>
      </c>
      <c r="B53" s="23">
        <v>22</v>
      </c>
      <c r="C53" s="23">
        <v>1</v>
      </c>
      <c r="D53" s="23">
        <v>50</v>
      </c>
      <c r="E53" s="23" t="s">
        <v>67</v>
      </c>
      <c r="F53" s="11" t="s">
        <v>35</v>
      </c>
      <c r="G53" s="11">
        <v>12.5</v>
      </c>
      <c r="H53" s="17">
        <v>0</v>
      </c>
      <c r="I53" s="18"/>
      <c r="J53" s="11">
        <f>G53*ROUND(H53,2)</f>
        <v>0</v>
      </c>
      <c r="K53" s="11"/>
      <c r="L53" s="11"/>
      <c r="M53" s="11"/>
      <c r="AA53" s="2">
        <f t="shared" si="2"/>
        <v>0</v>
      </c>
    </row>
    <row r="54" spans="1:27" ht="15" x14ac:dyDescent="0.25">
      <c r="A54" s="4">
        <v>1</v>
      </c>
      <c r="B54" s="4">
        <v>22</v>
      </c>
      <c r="C54" s="4">
        <v>2</v>
      </c>
      <c r="D54" s="4"/>
      <c r="E54" s="4" t="s">
        <v>68</v>
      </c>
      <c r="F54" s="13"/>
      <c r="G54" s="13"/>
      <c r="H54" s="14"/>
      <c r="I54" s="15"/>
      <c r="J54" s="16">
        <f>SUM(J55:J60)</f>
        <v>0</v>
      </c>
      <c r="K54" s="11">
        <f>SUM(J55:J60)*(100-ROUND(I54,2))/100</f>
        <v>0</v>
      </c>
      <c r="L54" s="11"/>
      <c r="M54" s="11"/>
      <c r="AA54" s="2">
        <f t="shared" si="2"/>
        <v>0</v>
      </c>
    </row>
    <row r="55" spans="1:27" ht="142.5" x14ac:dyDescent="0.2">
      <c r="A55" s="23">
        <v>1</v>
      </c>
      <c r="B55" s="23">
        <v>22</v>
      </c>
      <c r="C55" s="23">
        <v>2</v>
      </c>
      <c r="D55" s="23">
        <v>10</v>
      </c>
      <c r="E55" s="23" t="s">
        <v>69</v>
      </c>
      <c r="F55" s="11"/>
      <c r="G55" s="11">
        <v>0</v>
      </c>
      <c r="H55" s="17">
        <v>0</v>
      </c>
      <c r="I55" s="18"/>
      <c r="J55" s="11">
        <f t="shared" ref="J55:J60" si="4">G55*ROUND(H55,2)</f>
        <v>0</v>
      </c>
      <c r="K55" s="11"/>
      <c r="L55" s="11"/>
      <c r="M55" s="11"/>
      <c r="AA55" s="2">
        <f t="shared" si="2"/>
        <v>0</v>
      </c>
    </row>
    <row r="56" spans="1:27" ht="128.25" x14ac:dyDescent="0.2">
      <c r="A56" s="23">
        <v>1</v>
      </c>
      <c r="B56" s="23">
        <v>22</v>
      </c>
      <c r="C56" s="23">
        <v>2</v>
      </c>
      <c r="D56" s="23">
        <v>20</v>
      </c>
      <c r="E56" s="23" t="s">
        <v>70</v>
      </c>
      <c r="F56" s="11" t="s">
        <v>35</v>
      </c>
      <c r="G56" s="11">
        <v>472</v>
      </c>
      <c r="H56" s="17">
        <v>0</v>
      </c>
      <c r="I56" s="18"/>
      <c r="J56" s="11">
        <f t="shared" si="4"/>
        <v>0</v>
      </c>
      <c r="K56" s="11"/>
      <c r="L56" s="11"/>
      <c r="M56" s="11"/>
      <c r="AA56" s="2">
        <f t="shared" si="2"/>
        <v>0</v>
      </c>
    </row>
    <row r="57" spans="1:27" ht="128.25" x14ac:dyDescent="0.2">
      <c r="A57" s="23">
        <v>1</v>
      </c>
      <c r="B57" s="23">
        <v>22</v>
      </c>
      <c r="C57" s="23">
        <v>2</v>
      </c>
      <c r="D57" s="23">
        <v>30</v>
      </c>
      <c r="E57" s="23" t="s">
        <v>71</v>
      </c>
      <c r="F57" s="11" t="s">
        <v>35</v>
      </c>
      <c r="G57" s="11">
        <v>83.6</v>
      </c>
      <c r="H57" s="17">
        <v>0</v>
      </c>
      <c r="I57" s="18"/>
      <c r="J57" s="11">
        <f t="shared" si="4"/>
        <v>0</v>
      </c>
      <c r="K57" s="11"/>
      <c r="L57" s="11"/>
      <c r="M57" s="11"/>
      <c r="AA57" s="2">
        <f t="shared" si="2"/>
        <v>0</v>
      </c>
    </row>
    <row r="58" spans="1:27" ht="28.5" x14ac:dyDescent="0.2">
      <c r="A58" s="23">
        <v>1</v>
      </c>
      <c r="B58" s="23">
        <v>22</v>
      </c>
      <c r="C58" s="23">
        <v>2</v>
      </c>
      <c r="D58" s="23">
        <v>40</v>
      </c>
      <c r="E58" s="23" t="s">
        <v>72</v>
      </c>
      <c r="F58" s="11" t="s">
        <v>37</v>
      </c>
      <c r="G58" s="11">
        <v>84</v>
      </c>
      <c r="H58" s="17">
        <v>0</v>
      </c>
      <c r="I58" s="18"/>
      <c r="J58" s="11">
        <f t="shared" si="4"/>
        <v>0</v>
      </c>
      <c r="K58" s="11"/>
      <c r="L58" s="11"/>
      <c r="M58" s="11"/>
      <c r="AA58" s="2">
        <f t="shared" si="2"/>
        <v>0</v>
      </c>
    </row>
    <row r="59" spans="1:27" ht="85.5" x14ac:dyDescent="0.2">
      <c r="A59" s="23">
        <v>1</v>
      </c>
      <c r="B59" s="23">
        <v>22</v>
      </c>
      <c r="C59" s="23">
        <v>2</v>
      </c>
      <c r="D59" s="23">
        <v>50</v>
      </c>
      <c r="E59" s="23" t="s">
        <v>73</v>
      </c>
      <c r="F59" s="11" t="s">
        <v>25</v>
      </c>
      <c r="G59" s="11">
        <v>10</v>
      </c>
      <c r="H59" s="17">
        <v>0</v>
      </c>
      <c r="I59" s="18"/>
      <c r="J59" s="11">
        <f t="shared" si="4"/>
        <v>0</v>
      </c>
      <c r="K59" s="11"/>
      <c r="L59" s="11"/>
      <c r="M59" s="11"/>
      <c r="AA59" s="2">
        <f t="shared" si="2"/>
        <v>0</v>
      </c>
    </row>
    <row r="60" spans="1:27" ht="28.5" x14ac:dyDescent="0.2">
      <c r="A60" s="23">
        <v>1</v>
      </c>
      <c r="B60" s="23">
        <v>22</v>
      </c>
      <c r="C60" s="23">
        <v>2</v>
      </c>
      <c r="D60" s="23">
        <v>60</v>
      </c>
      <c r="E60" s="23" t="s">
        <v>74</v>
      </c>
      <c r="F60" s="11" t="s">
        <v>37</v>
      </c>
      <c r="G60" s="11">
        <v>15</v>
      </c>
      <c r="H60" s="17">
        <v>0</v>
      </c>
      <c r="I60" s="18"/>
      <c r="J60" s="11">
        <f t="shared" si="4"/>
        <v>0</v>
      </c>
      <c r="K60" s="11"/>
      <c r="L60" s="11"/>
      <c r="M60" s="11"/>
      <c r="AA60" s="2">
        <f t="shared" si="2"/>
        <v>0</v>
      </c>
    </row>
    <row r="61" spans="1:27" ht="15" x14ac:dyDescent="0.25">
      <c r="A61" s="22">
        <v>1</v>
      </c>
      <c r="B61" s="22">
        <v>24</v>
      </c>
      <c r="C61" s="22"/>
      <c r="D61" s="22"/>
      <c r="E61" s="22" t="s">
        <v>75</v>
      </c>
      <c r="F61" s="7"/>
      <c r="G61" s="7"/>
      <c r="H61" s="8"/>
      <c r="I61" s="9"/>
      <c r="J61" s="10">
        <f>SUM(K62:K69)</f>
        <v>0</v>
      </c>
      <c r="K61" s="11"/>
      <c r="L61" s="11">
        <f>SUM(K62:K69)*(100-ROUND(I61,2))/100</f>
        <v>0</v>
      </c>
      <c r="M61" s="11"/>
      <c r="AA61" s="2">
        <f t="shared" si="2"/>
        <v>0</v>
      </c>
    </row>
    <row r="62" spans="1:27" ht="15" x14ac:dyDescent="0.25">
      <c r="A62" s="4">
        <v>1</v>
      </c>
      <c r="B62" s="4">
        <v>24</v>
      </c>
      <c r="C62" s="4">
        <v>1</v>
      </c>
      <c r="D62" s="4"/>
      <c r="E62" s="4" t="s">
        <v>76</v>
      </c>
      <c r="F62" s="13"/>
      <c r="G62" s="13"/>
      <c r="H62" s="14"/>
      <c r="I62" s="15"/>
      <c r="J62" s="16">
        <f>SUM(J63:J65)</f>
        <v>0</v>
      </c>
      <c r="K62" s="11">
        <f>SUM(J63:J65)*(100-ROUND(I62,2))/100</f>
        <v>0</v>
      </c>
      <c r="L62" s="11"/>
      <c r="M62" s="11"/>
      <c r="AA62" s="2">
        <f t="shared" si="2"/>
        <v>0</v>
      </c>
    </row>
    <row r="63" spans="1:27" ht="57" x14ac:dyDescent="0.2">
      <c r="A63" s="23">
        <v>1</v>
      </c>
      <c r="B63" s="23">
        <v>24</v>
      </c>
      <c r="C63" s="23">
        <v>1</v>
      </c>
      <c r="D63" s="23">
        <v>10</v>
      </c>
      <c r="E63" s="23" t="s">
        <v>77</v>
      </c>
      <c r="F63" s="11" t="s">
        <v>52</v>
      </c>
      <c r="G63" s="11">
        <v>1</v>
      </c>
      <c r="H63" s="17">
        <v>0</v>
      </c>
      <c r="I63" s="18"/>
      <c r="J63" s="11">
        <f>G63*ROUND(H63,2)</f>
        <v>0</v>
      </c>
      <c r="K63" s="11"/>
      <c r="L63" s="11"/>
      <c r="M63" s="11"/>
      <c r="AA63" s="2">
        <f t="shared" si="2"/>
        <v>0</v>
      </c>
    </row>
    <row r="64" spans="1:27" ht="114" x14ac:dyDescent="0.2">
      <c r="A64" s="23">
        <v>1</v>
      </c>
      <c r="B64" s="23">
        <v>24</v>
      </c>
      <c r="C64" s="23">
        <v>1</v>
      </c>
      <c r="D64" s="23">
        <v>20</v>
      </c>
      <c r="E64" s="23" t="s">
        <v>78</v>
      </c>
      <c r="F64" s="11"/>
      <c r="G64" s="11">
        <v>0</v>
      </c>
      <c r="H64" s="17">
        <v>0</v>
      </c>
      <c r="I64" s="18"/>
      <c r="J64" s="11">
        <f>G64*ROUND(H64,2)</f>
        <v>0</v>
      </c>
      <c r="K64" s="11"/>
      <c r="L64" s="11"/>
      <c r="M64" s="11"/>
      <c r="AA64" s="2">
        <f t="shared" si="2"/>
        <v>0</v>
      </c>
    </row>
    <row r="65" spans="1:27" ht="114" x14ac:dyDescent="0.2">
      <c r="A65" s="23">
        <v>1</v>
      </c>
      <c r="B65" s="23">
        <v>24</v>
      </c>
      <c r="C65" s="23">
        <v>1</v>
      </c>
      <c r="D65" s="23">
        <v>30</v>
      </c>
      <c r="E65" s="23" t="s">
        <v>79</v>
      </c>
      <c r="F65" s="11"/>
      <c r="G65" s="11">
        <v>0</v>
      </c>
      <c r="H65" s="17">
        <v>0</v>
      </c>
      <c r="I65" s="18"/>
      <c r="J65" s="11">
        <f>G65*ROUND(H65,2)</f>
        <v>0</v>
      </c>
      <c r="K65" s="11"/>
      <c r="L65" s="11"/>
      <c r="M65" s="11"/>
      <c r="AA65" s="2">
        <f t="shared" si="2"/>
        <v>0</v>
      </c>
    </row>
    <row r="66" spans="1:27" ht="15" x14ac:dyDescent="0.25">
      <c r="A66" s="4">
        <v>1</v>
      </c>
      <c r="B66" s="4">
        <v>24</v>
      </c>
      <c r="C66" s="4">
        <v>4</v>
      </c>
      <c r="D66" s="4"/>
      <c r="E66" s="4" t="s">
        <v>80</v>
      </c>
      <c r="F66" s="13"/>
      <c r="G66" s="13"/>
      <c r="H66" s="14"/>
      <c r="I66" s="15"/>
      <c r="J66" s="16">
        <f>SUM(J67:J69)</f>
        <v>0</v>
      </c>
      <c r="K66" s="11">
        <f>SUM(J67:J69)*(100-ROUND(I66,2))/100</f>
        <v>0</v>
      </c>
      <c r="L66" s="11"/>
      <c r="M66" s="11"/>
      <c r="AA66" s="2">
        <f t="shared" si="2"/>
        <v>0</v>
      </c>
    </row>
    <row r="67" spans="1:27" ht="28.5" x14ac:dyDescent="0.2">
      <c r="A67" s="23">
        <v>1</v>
      </c>
      <c r="B67" s="23">
        <v>24</v>
      </c>
      <c r="C67" s="23">
        <v>4</v>
      </c>
      <c r="D67" s="23">
        <v>10</v>
      </c>
      <c r="E67" s="23" t="s">
        <v>81</v>
      </c>
      <c r="F67" s="11" t="s">
        <v>25</v>
      </c>
      <c r="G67" s="11">
        <v>1</v>
      </c>
      <c r="H67" s="17">
        <v>0</v>
      </c>
      <c r="I67" s="18"/>
      <c r="J67" s="11">
        <f>G67*ROUND(H67,2)</f>
        <v>0</v>
      </c>
      <c r="K67" s="11"/>
      <c r="L67" s="11"/>
      <c r="M67" s="11"/>
      <c r="AA67" s="2">
        <f t="shared" si="2"/>
        <v>0</v>
      </c>
    </row>
    <row r="68" spans="1:27" ht="28.5" x14ac:dyDescent="0.2">
      <c r="A68" s="23">
        <v>1</v>
      </c>
      <c r="B68" s="23">
        <v>24</v>
      </c>
      <c r="C68" s="23">
        <v>4</v>
      </c>
      <c r="D68" s="23">
        <v>20</v>
      </c>
      <c r="E68" s="23" t="s">
        <v>82</v>
      </c>
      <c r="F68" s="11" t="s">
        <v>25</v>
      </c>
      <c r="G68" s="11">
        <v>1</v>
      </c>
      <c r="H68" s="17">
        <v>0</v>
      </c>
      <c r="I68" s="18"/>
      <c r="J68" s="11">
        <f>G68*ROUND(H68,2)</f>
        <v>0</v>
      </c>
      <c r="K68" s="11"/>
      <c r="L68" s="11"/>
      <c r="M68" s="11"/>
      <c r="AA68" s="2">
        <f t="shared" si="2"/>
        <v>0</v>
      </c>
    </row>
    <row r="69" spans="1:27" ht="42.75" x14ac:dyDescent="0.2">
      <c r="A69" s="11">
        <v>1</v>
      </c>
      <c r="B69" s="11">
        <v>24</v>
      </c>
      <c r="C69" s="11">
        <v>4</v>
      </c>
      <c r="D69" s="11">
        <v>30</v>
      </c>
      <c r="E69" s="11" t="s">
        <v>83</v>
      </c>
      <c r="F69" s="11" t="s">
        <v>25</v>
      </c>
      <c r="G69" s="11">
        <v>1</v>
      </c>
      <c r="H69" s="17">
        <v>0</v>
      </c>
      <c r="I69" s="18"/>
      <c r="J69" s="11">
        <f>G69*ROUND(H69,2)</f>
        <v>0</v>
      </c>
      <c r="K69" s="11"/>
      <c r="L69" s="11"/>
      <c r="M69" s="11"/>
      <c r="AA69" s="2">
        <f t="shared" si="2"/>
        <v>0</v>
      </c>
    </row>
    <row r="71" spans="1:27" ht="15" x14ac:dyDescent="0.25">
      <c r="C71" s="20" t="s">
        <v>84</v>
      </c>
      <c r="E71" s="19">
        <f>ROUND(100*AVERAGEA(AA:AA),0)</f>
        <v>0</v>
      </c>
    </row>
    <row r="72" spans="1:27" ht="15" x14ac:dyDescent="0.25">
      <c r="B72" s="21"/>
    </row>
    <row r="73" spans="1:27" ht="15" x14ac:dyDescent="0.25">
      <c r="B73" s="21" t="s">
        <v>85</v>
      </c>
    </row>
    <row r="74" spans="1:27" ht="15" x14ac:dyDescent="0.25">
      <c r="B74" s="21" t="s">
        <v>86</v>
      </c>
    </row>
    <row r="75" spans="1:27" ht="15" x14ac:dyDescent="0.25">
      <c r="B75" s="21" t="s">
        <v>87</v>
      </c>
    </row>
    <row r="76" spans="1:27" ht="15" x14ac:dyDescent="0.25">
      <c r="B76" s="21" t="s">
        <v>88</v>
      </c>
    </row>
  </sheetData>
  <sheetProtection algorithmName="SHA-512" hashValue="MN0pH9H9fxlqcYpvRJTU1l/DlaKpAJ07n0L0DnT713UlgQqlhfKIeXgI6N8VChmVfqwWgi3OK9AxJMZZJKD7Tg==" saltValue="9Uknuar5aEABLW9VWo5e3A==" spinCount="100000" sheet="1" objects="1" scenarios="1" formatColumns="0" sort="0" autoFilter="0"/>
  <autoFilter ref="A1:M1" xr:uid="{00000000-0009-0000-0000-000000000000}"/>
  <pageMargins left="0.1111111111111111" right="0.22222222222222221" top="0.34722222222222221" bottom="0.34722222222222221" header="0.1388888888888889" footer="0.1388888888888889"/>
  <pageSetup paperSize="9" scale="85" orientation="landscape" r:id="rId1"/>
  <headerFooter>
    <oddHeader>&amp;C הצעה למכרז מספר 189-2024&amp;Rמכבי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14"/>
  <sheetViews>
    <sheetView rightToLeft="1" tabSelected="1" workbookViewId="0">
      <selection activeCell="F16" sqref="F16"/>
    </sheetView>
  </sheetViews>
  <sheetFormatPr defaultRowHeight="14.25" x14ac:dyDescent="0.2"/>
  <cols>
    <col min="2" max="2" width="56.5" customWidth="1"/>
    <col min="3" max="3" width="13.125" style="25" customWidth="1"/>
    <col min="4" max="4" width="10.375" customWidth="1"/>
    <col min="5" max="5" width="11.375" customWidth="1"/>
    <col min="6" max="6" width="18.75" customWidth="1"/>
  </cols>
  <sheetData>
    <row r="3" spans="2:6" ht="18" x14ac:dyDescent="0.25">
      <c r="B3" s="28" t="s">
        <v>96</v>
      </c>
      <c r="C3" s="28"/>
      <c r="D3" s="28"/>
      <c r="E3" s="28"/>
      <c r="F3" s="28"/>
    </row>
    <row r="4" spans="2:6" ht="15" x14ac:dyDescent="0.2">
      <c r="B4" s="4" t="s">
        <v>32</v>
      </c>
      <c r="C4" s="24" t="s">
        <v>5</v>
      </c>
      <c r="D4" s="4" t="s">
        <v>6</v>
      </c>
      <c r="E4" s="6" t="s">
        <v>7</v>
      </c>
      <c r="F4" s="4" t="s">
        <v>97</v>
      </c>
    </row>
    <row r="5" spans="2:6" ht="28.5" x14ac:dyDescent="0.2">
      <c r="B5" s="23" t="s">
        <v>95</v>
      </c>
      <c r="C5" s="26" t="s">
        <v>98</v>
      </c>
      <c r="D5" s="26" t="s">
        <v>98</v>
      </c>
      <c r="E5" s="26" t="s">
        <v>98</v>
      </c>
      <c r="F5" s="26" t="s">
        <v>98</v>
      </c>
    </row>
    <row r="6" spans="2:6" ht="42.75" x14ac:dyDescent="0.2">
      <c r="B6" s="23" t="s">
        <v>92</v>
      </c>
      <c r="C6" s="26" t="s">
        <v>98</v>
      </c>
      <c r="D6" s="26" t="s">
        <v>98</v>
      </c>
      <c r="E6" s="26" t="s">
        <v>98</v>
      </c>
      <c r="F6" s="26" t="s">
        <v>98</v>
      </c>
    </row>
    <row r="7" spans="2:6" ht="42.75" x14ac:dyDescent="0.2">
      <c r="B7" s="23" t="s">
        <v>93</v>
      </c>
      <c r="C7" s="26" t="s">
        <v>98</v>
      </c>
      <c r="D7" s="26" t="s">
        <v>98</v>
      </c>
      <c r="E7" s="26" t="s">
        <v>98</v>
      </c>
      <c r="F7" s="26" t="s">
        <v>98</v>
      </c>
    </row>
    <row r="8" spans="2:6" ht="57" x14ac:dyDescent="0.2">
      <c r="B8" s="23" t="s">
        <v>94</v>
      </c>
      <c r="C8" s="26" t="s">
        <v>98</v>
      </c>
      <c r="D8" s="26" t="s">
        <v>98</v>
      </c>
      <c r="E8" s="26" t="s">
        <v>98</v>
      </c>
      <c r="F8" s="26" t="s">
        <v>98</v>
      </c>
    </row>
    <row r="9" spans="2:6" ht="71.25" x14ac:dyDescent="0.2">
      <c r="B9" s="23" t="s">
        <v>89</v>
      </c>
      <c r="C9" s="26" t="s">
        <v>98</v>
      </c>
      <c r="D9" s="26" t="s">
        <v>98</v>
      </c>
      <c r="E9" s="26" t="s">
        <v>98</v>
      </c>
      <c r="F9" s="26" t="s">
        <v>98</v>
      </c>
    </row>
    <row r="10" spans="2:6" ht="85.5" x14ac:dyDescent="0.2">
      <c r="B10" s="23" t="s">
        <v>90</v>
      </c>
      <c r="C10" s="26" t="s">
        <v>35</v>
      </c>
      <c r="D10" s="27">
        <v>1500</v>
      </c>
      <c r="E10" s="27"/>
      <c r="F10" s="27"/>
    </row>
    <row r="11" spans="2:6" ht="21" customHeight="1" x14ac:dyDescent="0.2">
      <c r="B11" s="23" t="s">
        <v>91</v>
      </c>
      <c r="C11" s="26" t="s">
        <v>52</v>
      </c>
      <c r="D11" s="27">
        <v>4500</v>
      </c>
      <c r="E11" s="27"/>
      <c r="F11" s="27"/>
    </row>
    <row r="12" spans="2:6" ht="28.5" x14ac:dyDescent="0.2">
      <c r="B12" s="23" t="s">
        <v>36</v>
      </c>
      <c r="C12" s="26" t="s">
        <v>37</v>
      </c>
      <c r="D12" s="27"/>
      <c r="E12" s="27"/>
      <c r="F12" s="27"/>
    </row>
    <row r="14" spans="2:6" x14ac:dyDescent="0.2">
      <c r="B14" s="25"/>
      <c r="C14"/>
    </row>
  </sheetData>
  <mergeCells count="1">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Kipnis_r</dc:creator>
  <cp:lastModifiedBy>geva_y</cp:lastModifiedBy>
  <dcterms:created xsi:type="dcterms:W3CDTF">2024-09-25T08:59:22Z</dcterms:created>
  <dcterms:modified xsi:type="dcterms:W3CDTF">2024-12-04T06:27:33Z</dcterms:modified>
</cp:coreProperties>
</file>