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
    </mc:Choice>
  </mc:AlternateContent>
  <bookViews>
    <workbookView xWindow="0" yWindow="0" windowWidth="13800" windowHeight="6060"/>
  </bookViews>
  <sheets>
    <sheet name="הצעת קבלן" sheetId="2" r:id="rId1"/>
    <sheet name="גיליון1" sheetId="1" r:id="rId2"/>
  </sheets>
  <definedNames>
    <definedName name="_xlnm._FilterDatabase" localSheetId="0" hidden="1">'הצעת קבלן'!$A$1:$M$1</definedName>
    <definedName name="_xlnm.Print_Area" localSheetId="0">'הצעת קבלן'!$A$1:$M$135</definedName>
    <definedName name="_xlnm.Print_Titles" localSheetId="0">'הצעת קבלן'!$1:$1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 i="2" l="1"/>
  <c r="E135" i="2"/>
  <c r="Z1" i="2"/>
  <c r="AA133" i="2"/>
  <c r="J133" i="2"/>
  <c r="AA132" i="2"/>
  <c r="J132" i="2"/>
  <c r="AA131" i="2"/>
  <c r="J131" i="2"/>
  <c r="AA130" i="2"/>
  <c r="K130" i="2"/>
  <c r="J129" i="2" s="1"/>
  <c r="J130" i="2"/>
  <c r="AA129" i="2"/>
  <c r="AA128" i="2"/>
  <c r="J128" i="2"/>
  <c r="AA127" i="2"/>
  <c r="J127" i="2"/>
  <c r="AA126" i="2"/>
  <c r="J126" i="2"/>
  <c r="AA125" i="2"/>
  <c r="J125" i="2"/>
  <c r="AA124" i="2"/>
  <c r="J124" i="2"/>
  <c r="AA123" i="2"/>
  <c r="J123" i="2"/>
  <c r="AA122" i="2"/>
  <c r="J122" i="2"/>
  <c r="AA121" i="2"/>
  <c r="J121" i="2"/>
  <c r="AA120" i="2"/>
  <c r="J120" i="2"/>
  <c r="AA119" i="2"/>
  <c r="J119" i="2"/>
  <c r="AA118" i="2"/>
  <c r="J118" i="2"/>
  <c r="AA117" i="2"/>
  <c r="J117" i="2"/>
  <c r="AA116" i="2"/>
  <c r="J116" i="2"/>
  <c r="AA115" i="2"/>
  <c r="J115" i="2"/>
  <c r="AA114" i="2"/>
  <c r="AA113" i="2"/>
  <c r="J113" i="2"/>
  <c r="AA112" i="2"/>
  <c r="J112" i="2"/>
  <c r="AA111" i="2"/>
  <c r="J111" i="2"/>
  <c r="AA110" i="2"/>
  <c r="J110" i="2"/>
  <c r="AA109" i="2"/>
  <c r="J109" i="2"/>
  <c r="K104" i="2" s="1"/>
  <c r="AA108" i="2"/>
  <c r="J108" i="2"/>
  <c r="AA107" i="2"/>
  <c r="J107" i="2"/>
  <c r="AA106" i="2"/>
  <c r="J106" i="2"/>
  <c r="AA105" i="2"/>
  <c r="J105" i="2"/>
  <c r="AA104" i="2"/>
  <c r="J104" i="2"/>
  <c r="AA103" i="2"/>
  <c r="J103" i="2"/>
  <c r="J96" i="2" s="1"/>
  <c r="AA102" i="2"/>
  <c r="J102" i="2"/>
  <c r="AA101" i="2"/>
  <c r="J101" i="2"/>
  <c r="AA100" i="2"/>
  <c r="J100" i="2"/>
  <c r="AA99" i="2"/>
  <c r="J99" i="2"/>
  <c r="AA98" i="2"/>
  <c r="J98" i="2"/>
  <c r="AA97" i="2"/>
  <c r="J97" i="2"/>
  <c r="AA96" i="2"/>
  <c r="AA95" i="2"/>
  <c r="J95" i="2"/>
  <c r="AA94" i="2"/>
  <c r="J94" i="2"/>
  <c r="AA93" i="2"/>
  <c r="J93" i="2"/>
  <c r="AA92" i="2"/>
  <c r="J92" i="2"/>
  <c r="AA91" i="2"/>
  <c r="J91" i="2"/>
  <c r="AA90" i="2"/>
  <c r="J90" i="2"/>
  <c r="AA89" i="2"/>
  <c r="J89" i="2"/>
  <c r="AA88" i="2"/>
  <c r="J88" i="2"/>
  <c r="AA87" i="2"/>
  <c r="J87" i="2"/>
  <c r="AA86" i="2"/>
  <c r="J86" i="2"/>
  <c r="AA85" i="2"/>
  <c r="J85" i="2"/>
  <c r="AA84" i="2"/>
  <c r="J84" i="2"/>
  <c r="AA83" i="2"/>
  <c r="J83" i="2"/>
  <c r="AA82" i="2"/>
  <c r="J82" i="2"/>
  <c r="AA81" i="2"/>
  <c r="J81" i="2"/>
  <c r="AA80" i="2"/>
  <c r="J80" i="2"/>
  <c r="AA79" i="2"/>
  <c r="J79" i="2"/>
  <c r="J63" i="2" s="1"/>
  <c r="AA78" i="2"/>
  <c r="J78" i="2"/>
  <c r="AA77" i="2"/>
  <c r="J77" i="2"/>
  <c r="AA76" i="2"/>
  <c r="J76" i="2"/>
  <c r="AA75" i="2"/>
  <c r="J75" i="2"/>
  <c r="AA74" i="2"/>
  <c r="J74" i="2"/>
  <c r="AA73" i="2"/>
  <c r="J73" i="2"/>
  <c r="AA72" i="2"/>
  <c r="J72" i="2"/>
  <c r="AA71" i="2"/>
  <c r="J71" i="2"/>
  <c r="AA70" i="2"/>
  <c r="J70" i="2"/>
  <c r="AA69" i="2"/>
  <c r="J69" i="2"/>
  <c r="AA68" i="2"/>
  <c r="J68" i="2"/>
  <c r="AA67" i="2"/>
  <c r="J67" i="2"/>
  <c r="AA66" i="2"/>
  <c r="J66" i="2"/>
  <c r="AA65" i="2"/>
  <c r="J65" i="2"/>
  <c r="AA64" i="2"/>
  <c r="J64" i="2"/>
  <c r="AA63" i="2"/>
  <c r="K63" i="2"/>
  <c r="AA62" i="2"/>
  <c r="J62" i="2"/>
  <c r="AA61" i="2"/>
  <c r="J61" i="2"/>
  <c r="AA60" i="2"/>
  <c r="J60" i="2"/>
  <c r="AA59" i="2"/>
  <c r="J59" i="2"/>
  <c r="AA58" i="2"/>
  <c r="J58" i="2"/>
  <c r="AA57" i="2"/>
  <c r="J57" i="2"/>
  <c r="AA56" i="2"/>
  <c r="J56" i="2"/>
  <c r="AA55" i="2"/>
  <c r="J55" i="2"/>
  <c r="AA54" i="2"/>
  <c r="J54" i="2"/>
  <c r="AA53" i="2"/>
  <c r="J53" i="2"/>
  <c r="AA52" i="2"/>
  <c r="J52" i="2"/>
  <c r="AA51" i="2"/>
  <c r="J51" i="2"/>
  <c r="AA50" i="2"/>
  <c r="J50" i="2"/>
  <c r="AA49" i="2"/>
  <c r="J49" i="2"/>
  <c r="AA48" i="2"/>
  <c r="J48" i="2"/>
  <c r="AA47" i="2"/>
  <c r="J47" i="2"/>
  <c r="AA46" i="2"/>
  <c r="J46" i="2"/>
  <c r="AA45" i="2"/>
  <c r="J45" i="2"/>
  <c r="AA44" i="2"/>
  <c r="J44" i="2"/>
  <c r="AA43" i="2"/>
  <c r="J43" i="2"/>
  <c r="AA42" i="2"/>
  <c r="J42" i="2"/>
  <c r="AA41" i="2"/>
  <c r="J41" i="2"/>
  <c r="AA40" i="2"/>
  <c r="J40" i="2"/>
  <c r="AA39" i="2"/>
  <c r="J39" i="2"/>
  <c r="AA38" i="2"/>
  <c r="J38" i="2"/>
  <c r="AA37" i="2"/>
  <c r="J37" i="2"/>
  <c r="AA36" i="2"/>
  <c r="J36" i="2"/>
  <c r="AA35" i="2"/>
  <c r="J35" i="2"/>
  <c r="AA34" i="2"/>
  <c r="J34" i="2"/>
  <c r="AA33" i="2"/>
  <c r="J33" i="2"/>
  <c r="AA32" i="2"/>
  <c r="J32" i="2"/>
  <c r="AA31" i="2"/>
  <c r="J31" i="2"/>
  <c r="AA30" i="2"/>
  <c r="J30" i="2"/>
  <c r="AA29" i="2"/>
  <c r="AA28" i="2"/>
  <c r="J28" i="2"/>
  <c r="AA27" i="2"/>
  <c r="J27" i="2"/>
  <c r="AA26" i="2"/>
  <c r="J26" i="2"/>
  <c r="AA25" i="2"/>
  <c r="K25" i="2"/>
  <c r="J25" i="2"/>
  <c r="AA24" i="2"/>
  <c r="J24" i="2"/>
  <c r="AA23" i="2"/>
  <c r="J23" i="2"/>
  <c r="AA22" i="2"/>
  <c r="J22" i="2"/>
  <c r="AA21" i="2"/>
  <c r="J21" i="2"/>
  <c r="AA20" i="2"/>
  <c r="J20" i="2"/>
  <c r="AA19" i="2"/>
  <c r="J19" i="2"/>
  <c r="AA18" i="2"/>
  <c r="J18" i="2"/>
  <c r="AA17" i="2"/>
  <c r="J17" i="2"/>
  <c r="AA16" i="2"/>
  <c r="J16" i="2"/>
  <c r="AA15" i="2"/>
  <c r="J15" i="2"/>
  <c r="AA14" i="2"/>
  <c r="J14" i="2"/>
  <c r="AA13" i="2"/>
  <c r="J13" i="2"/>
  <c r="AA12" i="2"/>
  <c r="J12" i="2"/>
  <c r="J4" i="2" s="1"/>
  <c r="AA11" i="2"/>
  <c r="J11" i="2"/>
  <c r="AA10" i="2"/>
  <c r="J10" i="2"/>
  <c r="AA9" i="2"/>
  <c r="J9" i="2"/>
  <c r="AA8" i="2"/>
  <c r="J8" i="2"/>
  <c r="AA7" i="2"/>
  <c r="J7" i="2"/>
  <c r="AA6" i="2"/>
  <c r="J6" i="2"/>
  <c r="AA5" i="2"/>
  <c r="J5" i="2"/>
  <c r="AA4" i="2"/>
  <c r="K4" i="2"/>
  <c r="AA3" i="2"/>
  <c r="AA2" i="2"/>
  <c r="L129" i="2" l="1"/>
  <c r="K115" i="2"/>
  <c r="J114" i="2" s="1"/>
  <c r="K96" i="2"/>
  <c r="J29" i="2"/>
  <c r="K29" i="2"/>
  <c r="J3" i="2" s="1"/>
  <c r="L114" i="2" l="1"/>
  <c r="L3" i="2"/>
  <c r="M2" i="2" s="1"/>
  <c r="J2" i="2" l="1"/>
</calcChain>
</file>

<file path=xl/sharedStrings.xml><?xml version="1.0" encoding="utf-8"?>
<sst xmlns="http://schemas.openxmlformats.org/spreadsheetml/2006/main" count="265" uniqueCount="154">
  <si>
    <t>תת כתב</t>
  </si>
  <si>
    <t>פרק</t>
  </si>
  <si>
    <t>תת פרק</t>
  </si>
  <si>
    <t>סעיף</t>
  </si>
  <si>
    <t>תאור הסעיף</t>
  </si>
  <si>
    <t>יח"מ</t>
  </si>
  <si>
    <t>כמות</t>
  </si>
  <si>
    <t>מחיר יחידה</t>
  </si>
  <si>
    <t>אחוז הנחה</t>
  </si>
  <si>
    <t>סה"כ לפני הנחה</t>
  </si>
  <si>
    <t>סה"כ לתת פרק</t>
  </si>
  <si>
    <t>סה"כ לפרק</t>
  </si>
  <si>
    <t>סה"כ לכתב</t>
  </si>
  <si>
    <t>כל סעיפי כתב כמויות</t>
  </si>
  <si>
    <t>מתקן חשמל.</t>
  </si>
  <si>
    <t>כבלים ומוליכים.</t>
  </si>
  <si>
    <t>****************************** 1) המפרט מהווה חלק בלתי נפרד מכתב הכמויות. 2) כל הסעיפים הינם לאספקה והתקנה אלא אם נאמר במפורש אחרת. 3) המזמין רשאי להגדיל, ולהקטין כמויות מתוך כתב הכמויות מבלי לשנות את מחירי היחידה.                          4) כל הכבלים יהיו ל-1000 וולט מסוג "כבה מאליו" - FR-J עם סי מן מוטבע על המעטפת. ******************************</t>
  </si>
  <si>
    <t>אספקה והתקנה של כבל 16*5 ממ"ר מסוג N2XY כולל הובלה, הנחה, השחלה, חיזוק, חיתוך קצוות ובדיקת מגר לפני החיבור הסופי וחיבור סופי.</t>
  </si>
  <si>
    <t>מ"א</t>
  </si>
  <si>
    <t>אספקה של כבל 4*5 ממ"ר מסוג N2XY כולל הובלה, הנחה, השחלה, חיזוק, חיתוך קצוות ובדיקת מגר לפני החיבור הסופי וחיבור סופי.</t>
  </si>
  <si>
    <t>אספקה של כבל 2.5*5 ממ"ר מסוג N2XY כולל הובלה, הנחה, השחלה, חיזוק, חיתוך קצוות ובדיקת מגר לפני החיבור הסופי וחיבור סופי.</t>
  </si>
  <si>
    <t>כבל טרמופלסטי עם בידוד פוליאתילן מוצלב N2XY-XLPE עם מוליכי נחושת בחתך ובהרכב של 2.5*3 ממ"ר מותקן בתקרה כפולה ו/או בקירות מחיצה או בסולם כבלים כולל סימון הכבל בדיסקיות סימון וסימון כל גיד בסימניות פלסטיק וכולל נעלי כבל וכל חמרי העזר ועבודות העזר הנדרשות לחיבור הכבל בשתי קצותיו.</t>
  </si>
  <si>
    <t>אספקה, הנחה, השחלה וחיזוק של כבלים מסוג XLPE כולל הובלה, חיתוך קצוות ובדיקת מגר לפני חיבור סופי וחיבור סופי של כבל בחתך 1.5*12 ממ"ר גמיש ממוספר.</t>
  </si>
  <si>
    <t>אספקה, הנחה, השחלה וחיזוק של כבל חסין אש מסוג NHXHFE 180 כולל הובלה, חיתוך קצוות ובדיקת מגר לפני חיבור סופי וחיבור סופי של כבל בחתך 1.5*5 ממ"ר.</t>
  </si>
  <si>
    <t>אספקה, הנחה, השחלה של מוליך נחושת מבודד 35 ממ"ר כולל חיזוק, הובלה, חיתוך קצוות וחיבור סופי. המחיר יכלול התקנת נעלי כבל מתאימים וכל חומרי העזר הנדרשים.</t>
  </si>
  <si>
    <t>אספקה, הנחה, השחלה של מוליך נחושת מבודד 16 ממ"ר כולל חיזוק, הובלה, חיתוך קצוות וחיבור סופי. המחיר יכלול התקנת נעלי כבל מתאימים וכל חומרי העזר הנדרשים.</t>
  </si>
  <si>
    <t>אספקה והתקנה של תעלות רשת לכבלים מברזל מגולבן כולל מחזיקי כבלים אורגינלים אשר יותקנו במרחק כל 40 ס"מ - ואביזרי תלייה וחיזוק לקיר ולתקרה של הבנין. תעלות במידות 85*200 מ"מ. המחיר כולל קשתות עלייה, ירידה, צמתי T  חיזוקים  לתקרה תוצרת תמפ עפ"י תכניות.</t>
  </si>
  <si>
    <t>אספקה והתקנה של תעלות רשת לכבלים מברזל מגולבן כולל מחזיקי כבלים אורגינלים אשר יותקנו במרחק כל 40 ס"מ - ואביזרי תלייה וחיזוק לקיר ולתקרה של הבנין. תעלות במידות 85*100 מ"מ. המחיר כולל קשתות עלייה, ירידה, צמתי T עפ"י תכניות.</t>
  </si>
  <si>
    <t>אספקה והתקנה של תעלות כבלים כולל מכסים, מחזיקי כבלים וסופיות אורגינליות לתעלות עשויות P.V.C "כבה מאליו" כולל מחיצת הפרדה ומכסים. התעלה במידות 60*120 מ"מ כדוגמת "לה גרנד" נושאת תו תקן . התקנת התעלות תבוצע עה"ט, מעל תקרות אקוסטיות בגבהים שונים ובריהוט. התעלות תכלולנה סיומות, הסתעפויות מחברי תעלות זויו ת וכיוב'.</t>
  </si>
  <si>
    <t>אספקה והנחה של צינור כפיף פנ- "כבה מאליו" - ?50 כולל חוט משיכה להשחלת כבלים, שאינו כלול במסגרת נקודות.</t>
  </si>
  <si>
    <t>אספקה והנחה של צינור פלסטי שרשורי גמיש דגם "קוברה" - ?50.</t>
  </si>
  <si>
    <t>אספקה והנחה של צינור כפיף פנ - "כבה מאליו" קוטר 36 מ"מ כולל חוט משיכה להשחלת כבלים שאינו כלול במסגרת הנקודות.</t>
  </si>
  <si>
    <t>אספקה והנחה של צינור כפיף פנ -  "כבה מאליו"  קוטר 29 כולל חוט משיכה להשחלת כבלים שאינו כלול במסגרת הנקודות.</t>
  </si>
  <si>
    <t>כנ"ל אך צינור מריכף כבה מאליו בקוטר 25 מ"מ.</t>
  </si>
  <si>
    <t>כנ"ל אך צינור מריכף כבה מאליו בקוטר 20 מ"מ.</t>
  </si>
  <si>
    <t>קידוח חור בקיר או תקרה או רצפת בטון בעובי עד 60 ס"מ בקוטר "4 עם מקדח יהלום לרבות עיבוד החור ושרוול פי.וי.סי. מתאים.</t>
  </si>
  <si>
    <t>יח'</t>
  </si>
  <si>
    <t>קידוח חור בקיר או תקרה או רצפת בטון בעובי עד 60 ס"מ בקוטר "6 עם מקדח יהלום לרבות עיבוד החור ושרוול פי.וי.סי. מתאים.</t>
  </si>
  <si>
    <t>הארקות והגנות.</t>
  </si>
  <si>
    <t>אספקה והתקנה של פס השוואת פוטנציאלים מנחושת אלקטרוליטית במידות 5*60*600 מ"מ כולל 20 ברגי חיזוק "3/8, כולל שילוט בשלטי סנדביץ חרוט לכל מוליך הארקה כולל מכסה מגן מפח מגולבן, כולל חיבור לפס יציאה מבעת הגישור של הארקת יסודות.</t>
  </si>
  <si>
    <t>קומפלט</t>
  </si>
  <si>
    <t>אספקה, התקנה וביצוע הארקה לכל השרותים המתכתיים הנמצאים בתוך המבנה, כגון: - כניסת צנרת מים.                                 - צנרת ותעלות מיזו"א.  - צנרת מים חמים וקרים.                          - תקרה אקוסטית. - כניסת צנרת ביוב.                                   - מתקני הטלפון והשמע. - מיתקן גילוי א ש. - מיתקן גילוי פריצה. - סולמות חשמל ותיקשורת.                  - מיתקן מחשבים מסד "19.                  הכל ע"י חוטי נחושת מבודדים או גלוי בחתך עד 52 ממ"ר מפס השוואת הפוטציאלים מוגנים בתוך צינורות מוגנים כולל חיבור המוליך במוצא וביעד בעזרת נעלי כבל תואמים.</t>
  </si>
  <si>
    <t>נקודת הארקה מוזן עם חוט 6 ממ"ר נחושת מבודד גמיש מפ.ה.פ. המושחל בתעלה ובצינור 16 מ"מ מגובה התקרה ועד למוצא הנקודה .</t>
  </si>
  <si>
    <t>נקודות.</t>
  </si>
  <si>
    <t>******************************      1) מחיר הנקודה כולל גם את הצנרת תחה"ט ו/או עה"ט מסוג "פנ" - כבה מאליו בלבד. כל האביזרים עבור בתי תקע יהיו תוצרת "גוויס " כל האביזרים עבור טלפוניה יהיו "בטיצ'ינו" אלה אם צויין אחרת.                                 2) המתקן יבוצע עה"ט ע"י צנרת מריכף ירוקה "פנ" בלבד וע"י תעלות כמפורט בתכניות המותקנות מעל ומתחת לתקרות אקוסטיות וריהוט על פי הצורך. 3) יש לקבל את אישור האדריכל והמתכנן לגבי צבע ודוגמת כל האביזרים הסופיים של הנקודות קודם רכישתם והתקנתם.           4)כל אביזרי חיבור הקיר ישולטו ע"י שלט סנדביץ הכולל את סימון הלוח והמעגל ממנו מוזנים. השלט מודבק בדבק המונ</t>
  </si>
  <si>
    <t>אספקה התקנה וביצוע נקודות מאור  חד פאזיות מושלמת גלויה בצינור בצינור מריכף כבה מאליו 16 מ"מ בתקרה ו/או על קיר תחה"ט ו/או עה"ט ו/או בתעלות אביזרים כמוגדר במפרט הטכני כולל קו הזנה בכבל N2XY בחתך 1.5*3 ממ"ר מהנקודה ועד הלוח כולל כל קופסת החיבורים "גוויס" בגודל הנדרש עם מהדקים כולל מפסק יחיד, כפול, חילו ף ו/או לחצן מואר תחה"ט ו/או עה"ט תוצרת "בטיצ'ינו".</t>
  </si>
  <si>
    <t>נקודה</t>
  </si>
  <si>
    <t>נקודת ח"ק חד-פאזית בתעלת כבלים ו/או תחה"ט ו/או עה"ט ו/או בריהוט ואביזרים כאמור במפרט הטכני. המחיר כולל קו הזנה מלוח החשמל ועד לנקודה כאמור בתוכניות, בכבל 2.5 XLPE*3 ממ"ר כולל אביזר סופי תוצרת "בטיצ'ינו" כולל כל עבודות החיזוק, חיצוב, איטום קירות , קידוח של פתחים בחזית התעלות ואביזרי העזר הדרושים להתק נה מושלמת.</t>
  </si>
  <si>
    <t>אספקה  התקנה וביצוע של נקודת חיבור קיר תחה"ט כאמור בסעיף 08.3.030 אך מוגנת מים IP55 .</t>
  </si>
  <si>
    <t>נקודת חיבור קיר עם אביזר מוגן מים דוגמת "בצ'ינו" תה"ט עם מכסה קפיצי וכולל 2 ח"ק 16*1 אמפר. סטנדרט ישראלי אמור בסעיף 08.3.030</t>
  </si>
  <si>
    <t>נקודת חיבור קיר עם 2 ח.ק. דגם N2 כולל אביזר סופי לח.ק. חד פאזי 16A כולל קופסאות ומסגרת לאביזר כפול תה"ט תוצרת "בטיצ'ינו" אמור בסעיף 08.3.030</t>
  </si>
  <si>
    <t>נקודת חיבור קיר עם 3 ח.ק. דגם N3 כולל אביזר סופי לח.ק. חד פאזי 16A כולל קופסאות ומסגרת לאביזר כפול תה"ט תוצרת "בטיצ'ינו" אמור בסעיף 08.3.030</t>
  </si>
  <si>
    <t>נקודת חיבור קיר עם 4 ח.ק. דגם N4 כולל אביזר סופי לח.ק. חד פאזי 16A כולל קופסאות ומסגרת לאביזר כפול תה"ט תוצרת "בטיצ'ינו" אמור בסעיף 08.3.030</t>
  </si>
  <si>
    <t>נקודת חיבור קיר עם 2 שקעי USB כולל אביזר סופי כולל קופסאות ומסגרת לאביזר כפול תה"ט תוצרת "בטיצ'ינו" אמור בסעיף 08.3.030</t>
  </si>
  <si>
    <t>תוספת מחיר לנקודת מאור עבור מפסיק מוגן מים משורין תוצרת גוויס בהתקנה עה"ט ו\או תה"ט בסעיף הדקודה במקום הנדרש.</t>
  </si>
  <si>
    <t>אספקה, התקנה וביצוע נקודת ח.ק. חד פאזיות כאמור בסעיף 08.3.080 אך ללא אביזר גמר.</t>
  </si>
  <si>
    <t>אספקה והתקנה תה"ט קופסת ריכוז חשמל/תקשורת תוצרת ע.ד.א. פלסט דגם D18 כולל מחיצה בין תקשורת לחשמל רגיל כמפורט מטה:  - 6 שקעי 16A*1 סטנדרט ישראלי בצבע לבן מוזנים מ2 מעגלים נפרדים,                    - 2 שקעי מיחשב (אביזר יסופק ע"י אחרים) כולל 2 צינורות 25 מ"מ החל ממוצא הנקודה ועד לתעלת תקשורת. - מסתמי דמי ומתאמים כנדרש. המחיר כולל 2 קוי הזנה ללוח החשמל בכבל 2.5 XLPE ממ"ר חד פזי, לרבות כל הגישורים בין הקופסאות ובין השדות. כמו כן המחיר כולל 2 צינורות 25 עבור נקודות המחשב וטלפון לרבות חוט משיכה ממוצא הנקודה ועד לתעלת התקשורת בתקרה. לפי פרט 1.</t>
  </si>
  <si>
    <t>אספקה והתקנה תה"ט קופסת ריכוז חשמל/תקשורת תוצרת ע.ד.א. פלסט דגם D17 כולל מחיצה בין תקשורת לחשמל רגיל כמפורט מטה:  - 4 שקעי 16A*1 סטנדרט ישראלי בצבע לבן מוזנים מ2 מעגלים נפרדים,                    - 2 שקעי מיחשב (אביזר יסופק ע"י אחרים) כולל 2 צינורות 25 מ"מ החל ממוצא הנקודה ועד לתעלת תקשורת. - מסתמי דמי ומתאמים כנדרש. המחיר כולל 2 קוי הזנה ללוח החשמל בכבל 2.5 XLPE ממ"ר חד פזי, לרבות כל הגישורים בין הקופסאות ובין השדות. כמו כן המחיר כולל 2 צינורות 25 עבור נקודות המחשב וטלפון לרבות חוט משיכה ממוצא הנקודה ועד לתעלת התקשורת בתקרה. לפי פרט 3.</t>
  </si>
  <si>
    <t>אספקה והתקנה תה"ט קופסת ריכוז חשמל/תקשורת תוצרת ע.ד.א. פלסט דגם D14 כולל מחיצה בין תקשורת לחשמל רגיל כמפורט מטה:  - 2 שקעי 16A*1 סטנדרט ישראלי בצבע לבן, - 1 שקעי מחשב RJ45 (אביזר יסופק ע"י אחרים) כולל צינור 25 מ"מ החל ממוצא הנקודה ועד לתעלת תקשורת.   - מסתמי דמי ומתאמים כנדרש. המחיר כולל קוי הזנה לל וח החשמל בכבל 2.5 XLPE ממ"ר חד פזי, לרבות כל הגישורים בין הקופסאות ובין השדות. כמו כן המחיר כולל צינור 25 עבור נקודות המחשב וטלפון לרבות חוט משיכה ממוצא הנקודה ועד לתעלת התקשורת בתקרה.</t>
  </si>
  <si>
    <t>אספקה והתקנה תה"ט קופסת ריכוז חשמל/תקשורת תוצרת ע.ד.א. פלסט דגם D11 כולל מחיצה בין תקשורת לחשמל רגיל כמפורט מטה:  -  צינור 25 מ"מ החל ממוצא הנקודה ועד לתעלת תקשורת. -  צינור 50 מ"מ החל ממוצא הנקודה ועד לתעלת תקשורת.  - מסתמי דמי ומתאמים כנדרש. כמו כן המחיר כולל  חוט משיכה ממוצא הנקודה ועד לתעלת התקש ורת בתקרה.</t>
  </si>
  <si>
    <t>נקודות ח"ק עבור הזנה חד פאזית כולל יח' תקע/שקע IP55 CEE 3*16A להתקנה עה"ט. המחיר כולל אביזר סופי עם מנתק פקט משולב. לרבות קו הזנה 2.5*3 ממ"ר מכל נקודה ללוח החשמל. בצבעים כחול ואדום לפי הצורך.</t>
  </si>
  <si>
    <t>נקודת מערכת אזעקה המחיר כולל הקו בצינור מריכף כבה מאליו בקוטר 16 מ"מ מקופסת ריכוז אזעקות ועד לנקודת התקנת מגנט בדלת, גלאי, צופר כולל חוט משיכה. ממוצא הנקודה ועד לרכזת פריצה.</t>
  </si>
  <si>
    <t>נקודת תקשורת למסוף מחשב בצינור פ"נ 25 מ"מ בהתקנה גלויה לא כולל אביזר וכבל שימדד בנפרד.</t>
  </si>
  <si>
    <t>נקודת טלפון בצינור פ"נ 23 מ"מ בהתקנה סמוייה בבניה או בריהוט ללא הבדל, לא כולל אביזר וכבל שימדד בנפרד.</t>
  </si>
  <si>
    <t>נקודה כוח תחה"ט. המחיר כולל קו הזנה בכבל 2.5 XLPE*3 ממ"ר מלוח החשמל ועד לנקודה, כולל אביזר מפסק דו קוטבי עם נורת סימון תחה"ט.</t>
  </si>
  <si>
    <t>נקודת הפסקת חשמל חרום כללית כוללת לחצן תוצרת "טלמכניק" דגם "XAS" עם פטישון שבירה ושלט חרוט 12*6 ס"מ בצבע אדום. הלחצן דגם המחייב לחיצה לצורך הפעלה, כוללת גם קו חשמל 1.5*3 ממ"ר מהלוח ללחצן, והשלמת הצנרת פ"נ סמוייה מתאימה. הלחצן יותקן תה"ט.(חברת חשמל ראשי, UPS, גנרטור)</t>
  </si>
  <si>
    <t>נקודת גילוי אש ועשן המחיר כולל הקו בצינור מריכף כבה מאליו או מרירון בקוטר 16 מ"מ בתקרה ,לחצן אש צופר אזעקה  מגע זרימה כולל חוט משיכה וגמר בקופסת מרירון. לרבות חיזוקים ע"פ התקן. החל ממוצא הנקודה ועד לארגז תקשורת.</t>
  </si>
  <si>
    <t>נקודת לחצן הפסקת מ"א , ותאורה, כוח וכדומה תחה"ט. המחיר כולל לחצן מתוצרת "טלמכניק" בצבע  לבן תחה"ט  כולל כבל 1.5 XLPE*3 ממ"ר ממוצא  הנקודה ועד ללוח החשמל.</t>
  </si>
  <si>
    <t>נקודת מפסק פקט תלת פאזית 16*3 אמפר עבור יח' מ.א. המחיר כולל פקט, קו הזנה בחתך 2.5*5 ממ"ר מהלוח ועד לנקודת  כולל הכנה ליחידת הפעלה וטרמוסטט עה"ט ו/או תחה"ט והרכבת היחידה. אביזר ההפעלה וויסות הטמפרטורה יסופק על ידי אחרים.</t>
  </si>
  <si>
    <t>אספקה, התקנה וחיבור של דימר דאלי תוצרת 1000W HELVAR עבור תאורת LED.</t>
  </si>
  <si>
    <t>מפסק זרם פקט בעומס חד פאזית 25A*1 עם קופסת IP55 CI להתקנה תה"ט.</t>
  </si>
  <si>
    <t>נקודת חיבור קיר תחה"ט עבור יח' מ.א. המחיר כולל קו הזנה בחתך 2.5*3 ממ"ר מהלוח ועד לנקודת תחה"ט כולל אביזר שקע וכולל הכנה של נקודה ליחידת הפעלה וטרמוסטט עה"ט ו/או תחה"ט והרכבת היחידה. אביזר ההפעלה וויסות הטמפרטורה יסופק על ידי אחרים.</t>
  </si>
  <si>
    <t>אספקה, התקנה וחיבור של מוצא לנקודת טרמוסטט בצינור 16 מ"מ לרבות חוט משיכה ממוצא הנקודה ועד ללוח מ"א.</t>
  </si>
  <si>
    <t>נקודת טלביזיה תחה"ט כולל אספקה והתקנה של צינור 50 מ"מ כולל חוט משיכה החל ממוצא קופסת ריכוז טלביזיה ועד לנקודה .</t>
  </si>
  <si>
    <t>ביצוע נקודות מוצא למערכת כריזה (רמקולים מיקרופון, וסתי עוצמה ,וכיו"ב) ע"י צינור 16 מ"מ "מריכף" וחוט משיכה, ממסד  המגברים ועד לנקודה כמפורט בתכניות.</t>
  </si>
  <si>
    <t>אספקה והתקנה של ריכוז הדלקות לתאורה. המחיר כולל קופסה מותקנת על קיר, דוגמת בטיצינו  עד-6 מפסקים; מפסקים ולחצנים מוארים על פי תכניות, חיבורה לחיווט שנמדד בנפרד ולא נכלל בסעיף זה ושילוטם המלא בתיאום עם המפקח באתר.</t>
  </si>
  <si>
    <t>נקודת שעוני נוכחות כולל צינור 16 ממוצא הנקודה ועד לוח החשמל</t>
  </si>
  <si>
    <t>נקודת חשמל למדף אש 24V או 220V ללא הבדל בצינור 20 מ"מ וכבל חסין אש בחתך 2.5 ממ"ר מלוח חשמל ללא הבדל באורך הקו, הביצוע בתאום עם קבלן מיזוג אוויר.</t>
  </si>
  <si>
    <t>לוחות חשמל</t>
  </si>
  <si>
    <t>1) לוחות החשמל יהיו מסוג העומד בתקן 614392 על כל חלקיו כדוגמת תמ"פ, בדגרת אטימות שלח IP34.  2) ההציוד המאושר מתוצרת: מרלין ג'רן, ABB, סימנס, קלוקנר מילר.   3) מעבר תשתיות בקירות אש יש לאטום בחומר מעכב בעירה ל120 דקות מאושר ע"י מכון תקנים, כלול במחירי היחידה השונים.</t>
  </si>
  <si>
    <t>* כל המאמ"טים  בפס צבירה ראשי יהיו לז"ק של 40 ק"א אחרים ל22KA * המאמ"תים הראשיים יהיו בעלי ידיות לא פריקות.  * הלוחות יבוצעו בהתאם למפרט הטכני. * לא תאושר ירידה בחתכי מוליכים בתוך לוח החשמל.                                                * כל הציוד יהיה תוצרת אחידה ותואמת . * יש להגיש תכניות עבודה ל אישור כולל מפת מהדקים מפורטת. *כל מפ"ז הראשיים יכילו 2 זוגות מגעי עזר. - מחיר  הלוח  כולל  גם  צוקל  מתכת  בגובה של 10 ס"מ.</t>
  </si>
  <si>
    <t>מבנה לוח חשמל מיועד להתקנה על רצפה IP34 המחיר כולל: - מבנה תמחש מיועד להכיל את כל האביזרים המפורטים בסעיפים ועל פי התכנית,       - פסי צבירה 100A*3, פס חיוני PE ,N. - גישה ללוח מלפנים בלבד.              - כל עבודות המסגרות כגון חיתוך קדיחה, ריתוך כיפוף וכד'. - ביצוע חיווט ע"פי המפרט. - ביצוע סימון ו שילוט מושלמים. - אספקה והתקנה של מהדקי חיבור לכוח ולפיקוד בכמות הדרושה ומהסוג המתאים.  - הובלה, התקנה וחיבור לוח בשטח.</t>
  </si>
  <si>
    <t>מ"ר</t>
  </si>
  <si>
    <t>הכנת הלוח לגילוי וכיבוי בתאום עם הקבלן המבצע מערכת גילוי וכיבוי.</t>
  </si>
  <si>
    <t>מאמ"ט עד 100A*3, לזרם קצר 25KA, כולל מגעי עזר וסליל הפסקה תוצרת M.G עם הגנה MIC2.2 דגם NSX100B.</t>
  </si>
  <si>
    <t>מאמ"ט עד 63A*3 , לזרם קצר 25KA, כולל מגעי עזר וסליל הפסקה תוצרת M.G עם הגנה TM-D דגם NSX100B.</t>
  </si>
  <si>
    <t>יחידת הגנה תלת פאזית למעגלי פיקוד מסוג מגביל זרם קצר הניתנת לכיול כולל הגנות טרמיות ומגנטיות 2.4A*3.</t>
  </si>
  <si>
    <t>רב מודד 135EH SATEC כולל משני זרם, הבטחה ומהדקים מקצרים הכל כמוגדר ומתואר בתכני, או ש"ע מאושר.</t>
  </si>
  <si>
    <t>מגען תלת קטבי עם מגעים ל-  AC3  30 KW דוגמת תוצרת "טלמכניק"</t>
  </si>
  <si>
    <t>מגען תלת קטבי עם מגעים ל-  AC3  10 KW דוגמת תוצרת "טלמכניק"</t>
  </si>
  <si>
    <t>מגען תלת קטבי עם מגעים ל-AC3  5.5KW דוגמת תוצרת "טלמכניק".</t>
  </si>
  <si>
    <t>מגען חד קטבי עם מגעים ל-AC3  2.5KW דוגמת תוצרת "טלמכניק".</t>
  </si>
  <si>
    <t>שנאי לפיקוד 220/24V, עד 100VA .</t>
  </si>
  <si>
    <t>לחצן פיקוד עם  מנורת  סימון  לד 230 וולט</t>
  </si>
  <si>
    <t>ממסר חוסר מתח והיפוך פאזה עם אפשרות כיוון 0-15 דוגמאת "טלמכניק"</t>
  </si>
  <si>
    <t>מא"ז תוצרת "MERLIN GERIN" דגם C60H (מנתק זעיר) תלת פאזי עד 63*3 אמפר אופיין C.</t>
  </si>
  <si>
    <t>מא"ז תוצרת "MERLIN GERIN" דגם C60H (מנתק זעיר) תלת פאזי עד 40*3 אמפר אופיין C.</t>
  </si>
  <si>
    <t>מא"ז תוצרת "MERLIN GERIN" דגם C60H (מנתק זעיר)  חד פאזי עד 40*1 אמפר אופיין C.</t>
  </si>
  <si>
    <t>מא"ז תוצרת "MERLIN GERIN" דגם C60H (מנתק זעיר)  דו פאזי עד 32*2 אמפר אופיין C.</t>
  </si>
  <si>
    <t>ממסר זרם זליגה תלת פאזי TYPEA 30mA 4*40A.</t>
  </si>
  <si>
    <t>ממסר זרם זליגה תלת פאזי TYPEA 30mA 2*40A.</t>
  </si>
  <si>
    <t>שעון שבת יומי שבועי אלקטרו דיגיטלי עם רזרבה מכאנית של 48 שעות תוצרת "גראסלין"</t>
  </si>
  <si>
    <t>טיימר רב תחומי תוצרת "גראסלין"</t>
  </si>
  <si>
    <t>ממסר פיקוד בעל 4 מגעים מחליפים עם סליל למתח 230/24V לחצן בדיקה , נורית לד ובסיס נשלף</t>
  </si>
  <si>
    <t>בורר מצבים עם  מצב "0 " מותקן בחזית הלוח</t>
  </si>
  <si>
    <t>מנורת סימון קוטר 22 מ"מ מולטי לד למתח 230V</t>
  </si>
  <si>
    <t>יחידת הגנה בפני ברקים ומתחי יתר, 4 קוטבים, דגם QUICK PRD20R תוצרת .M.G לזרם 20KA</t>
  </si>
  <si>
    <t>כרטיס בקרה דגם 556B-4 תוצרת MATZAG ISO</t>
  </si>
  <si>
    <t>כרטיס בקרה דגם 556B-2 תוצרת MATZAG ISO</t>
  </si>
  <si>
    <t>תוספת מחיר למא"ז חד פאזי או תלת פאזי עבור סליל הפסקה 230V AC תוצרת .M.G או ש"ע מאושר.</t>
  </si>
  <si>
    <t>ממסר צעד 2 מגעים 16A, תוצרת M.G</t>
  </si>
  <si>
    <t>שונות.</t>
  </si>
  <si>
    <t>שעת עבודה ברג'י של חשמלאי מוסמך.</t>
  </si>
  <si>
    <t>ש"ע</t>
  </si>
  <si>
    <t>שעת עבודה ברג'י של חשמלאי עוזר.</t>
  </si>
  <si>
    <t>ביצוע איטום מעברים לכבלים בחומר עמיד בפני אש למשך שעתיים לפחות כדוגמת KBS.</t>
  </si>
  <si>
    <t>העברת המתקן בבדיקה של מהנדס בודק מוסמך פרטי עד לחיבור המתקן לרשת החשמל וקבלת דו"ח נקי מהערות, כולל בדיקות ביניים למערכת כפי שנדרש.</t>
  </si>
  <si>
    <t>ביצוע בדיקה טרמוגרפית ללוחות החשמל - לאחר הפעלתם בעומס, לרבות קבלת דו"ח עם תמונות אינפרא טרמיות ותיקון כל הליקויים. (המחיר לכל בניין)</t>
  </si>
  <si>
    <t>אספקת חשמל זמני הכולל לוח חלוקה תיקני עם 6 יציאות CEE 1*16 אמפר 16*3 אמפר כול מא"זים ממסרי פחת כלי הזנה, כבלי מאריכים תיקניים חיבור ללוח הזנה,ביקורת בודק פרטי הכל קומפלט מוכן לשימוש.</t>
  </si>
  <si>
    <t>שילוט סנדביץ' לכל אביזרי הגמר לחשמל עבור כל חלקי הסניף שבמסגרת מכרז\חוזה זה.</t>
  </si>
  <si>
    <t>גופי תאורה.</t>
  </si>
  <si>
    <t>המחיר כולל הובלה, איחסון, ביטוח, אספקה והתקנה. כל גופי התאורה כוללים אביזרי הדלקה ונורות OSRAM או פיליפס. שים לב - משנקים אלקטרונים יעמדו בתקן 61347 חלק 2.09</t>
  </si>
  <si>
    <t>גוף תאורה LED תלוי מהתקרת הבניים דגם טופז סטריף לד 60 תוצרת געש כולל מערכת תליה, סגירה בקצוות    עם נורות תוצרת אירופה פיליפס LED 24W ודרייבר מובנה לגוף תאורה.המחיר כולל כול אביזרי תליה. מחיר לגוף אורך  120ס"מ .</t>
  </si>
  <si>
    <t>גוף תאורה LED דגם טופז כולל שוליים לד 60  כולל כנפי אלומיניום תוצרת געש שקוע בתקרת הבניים עם נורות תוצרת אירופה פיליפס LED 24W ודרייבר מובנה לגוף תאורה. מחיר לגוף תאורה אורך 120 ס"מ</t>
  </si>
  <si>
    <t>גוף תאורה LED דגם טופז סטריף לד 60 כולל כנפי אלומיניום תוצרת געש שקוע בתקרת הבניים עם נורות תוצרת אירופה פיליפס LED 24W ודרייבר מובנה לגוף תאורה. מחיר לגוף תאורה אורך 60 ס"מ.</t>
  </si>
  <si>
    <t>גוף תאורה LED דגם טופז סטריף לד 60 כולל כנפי אלומיניום תוצרת געש שקוע בתקרת הבניים עם נורות תוצרת אירופה פיליפס LED 24W ודרייבר מובנה לגוף תאורה. מחיר לגוף תאורה אורך 100 ס"מ.</t>
  </si>
  <si>
    <t>אספקה התקנה וחיבור של גוף תאורה חרום שקוע טכנולוגית לד תוצרת MACKWELL (אנלטק) מסדרת XYLUX L4DA בהספק 3W עם סוללה נטענת אינטגראלית עם בידוד כפול.</t>
  </si>
  <si>
    <t>אספקה והתקנה של גוף תאורה חרום דו תכליתי עם שלט  יציאה פרספקס דגם LED-622 לזמן עבודה של 90 דקות כולל נורה LED.</t>
  </si>
  <si>
    <t>גוף תאורה LED דגם ביקלייט פנאלד 60*60 תוצרת געש שקוע בתקרת הבניים עם נורות תוצרת אירופה פיליפס LED 30W ודרייבר מובנה לגוף תאורה</t>
  </si>
  <si>
    <t>גוף תאורה LED דגם מטאורלד 6600, תאורה בילתי ישירה 60*60 תוצרת געש שקוע בתקרת הבניים עם נורות תוצרת אירופה פיליפס LED 39W ודרייבר  לעמעום ממובנה לגוף תאורה</t>
  </si>
  <si>
    <t>מערכת גילוי אש.</t>
  </si>
  <si>
    <t>אש ומערכת כיבוי</t>
  </si>
  <si>
    <t>אספקה, הובלה, תכנון, התקנה, הפעלה, הרצה, חיווט מושלם של מערכת גילוי אש תוצרת TELEFIRE דגם GUARD-7 או FIRESENSE על פי תקן ישראלי 1220 חלק 3 לכל האביזרים למינהם מכל נקודה נדרשת לרכזת או להיכן שידרש כולל כל סוגי הכבלים הנדרשים כולל מגנטים לדלתות ע"פ התקן כולל השקעת גלאים בתקרה גבס או אקוסטית כולל כל חו מרי ועבודות העזר, מפות סינפטיות לגלאים מעל תקרות הביניים, שילוט לחדרים, העברת מכון תקנים לרבות תשלום כל האגרות קומפלט מוכן לשימוש, כולל בדיקת אינטגרציה על פי נוהל מכ"ר 536.</t>
  </si>
  <si>
    <t>ספק כוח כתובתי מזווד כדוגמת TPS-74A</t>
  </si>
  <si>
    <t>לוח משנה למערכות כתובתיות עם תצוגה אלפאנומרית ובעל תו תקן ירוק, כולל ממשק RS-232 לתקשורת כדוגמת RM-7000 מתוצרת חברת טלפייר</t>
  </si>
  <si>
    <t>גלאי עשן פוטו אלקטרי כתובתי בעל תו תקן ירוק כדוגמת TFO-480A מתוצרת חב' טלפייר כולל בסיס</t>
  </si>
  <si>
    <t>לחצן ניפוץ כתובתי אדום לגילוי כולל כתובת אינטגרלית כדוגמת TPB-800ASR מתוצרת חב' טלפייר</t>
  </si>
  <si>
    <t>נורית סימון כתובתית כדוגמת TFL-1AN מתוצרת חב' טלפייר</t>
  </si>
  <si>
    <t>חייגן אוטומטי בעל תצוגה ספרתית לשני אירועים על פי דרישות מכבי אש בעל בקרת קו טלפון כדוגמת TDM-500i מתוצרת חב' טלפייר</t>
  </si>
  <si>
    <t>צופר אזעקה פנימי 90DB כתובתי כדוגמת TIP-224A מתוצרת חב' טלפייר כולל בסיס</t>
  </si>
  <si>
    <t>הפעלה והרצה של מערכת גילוי וכיבוי אש לרבות תוכנה ותיכנות כלליים לכל המערכת לפי דרישות הלקוח לרבות 5 סטים של ספרי המתקן כמפורט במפרט הטכני קומפלט</t>
  </si>
  <si>
    <t>חיבור פיקוד המערכת הגילוי אש למערכת הספרינקלרים לרבות כל כתובת כנדרש קומפלט מוכן לשימוש</t>
  </si>
  <si>
    <t>תוספת לגלאי בגין התקנת גלאים מעל לוחות חשמל או בתקרה אקוסטית.</t>
  </si>
  <si>
    <t>כבל רב גידי (10*2)*1.</t>
  </si>
  <si>
    <t>התחברות לרכזת הבנין כולל תשלום לחברה שהתקינה מערכת גילוי אש בבניין.</t>
  </si>
  <si>
    <t>מערכת כריזת חירום משולבת.</t>
  </si>
  <si>
    <t>מערכת כריזה חירום משולבת מוזיקת רקע 300W ל-2 אזורים העשויה מפלדה מצופה באבקה ומשלבת מוזיקה בשעת שיגרה ועד 8 הודעות מוקלטות בשעת חירום כאשר ניתנת השליטה לחלוקת כריזה לפי איזורים בעלת תקן EN-54 כדוגמת TFVE-300המשווק ע"י טלפייר</t>
  </si>
  <si>
    <t>עמדת הפעלה תלוייה על הקיר בארון מוגן, עם לחצן לכריזה כללית הכוללת כבל גמיש מושחל כדוגמת TFVX-RM ייבואן טלפייר.</t>
  </si>
  <si>
    <t>רמקול "6 שקוע בתקרה אקוסטית , כולל גריל דקורטיבי עם שנאי קו ניתן לויסות , דגם TLS משווק על ידי טלפייר, קומפלט.</t>
  </si>
  <si>
    <t>קוד אימות</t>
  </si>
  <si>
    <t>:הערות</t>
  </si>
  <si>
    <t>הסכומים המוצעים הינם בשקלים ואינם כוללים מע"מ</t>
  </si>
  <si>
    <t>מחירי היחידה ואחוזי ההנחה הנקלטים, יכללו עד שתי ספרות מימין לנקודה העשרונית</t>
  </si>
  <si>
    <t>גליון הצעת קבלן שיוגש יהיה הגליון המקורי (ולא גליון מועתק)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</si>
</sst>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Arial"/>
      <family val="2"/>
      <charset val="177"/>
      <scheme val="minor"/>
    </font>
    <font>
      <b/>
      <sz val="11"/>
      <color theme="1"/>
      <name val="Arial"/>
      <family val="2"/>
      <scheme val="minor"/>
    </font>
    <font>
      <b/>
      <sz val="11"/>
      <color indexed="12"/>
      <name val="Arial"/>
      <family val="2"/>
      <scheme val="minor"/>
    </font>
    <font>
      <b/>
      <sz val="11"/>
      <color indexed="10"/>
      <name val="Arial"/>
      <family val="2"/>
      <scheme val="minor"/>
    </font>
    <font>
      <sz val="11"/>
      <color indexed="10"/>
      <name val="Arial"/>
      <family val="2"/>
      <charset val="177"/>
      <scheme val="minor"/>
    </font>
    <font>
      <sz val="11"/>
      <color indexed="12"/>
      <name val="Arial"/>
      <family val="2"/>
      <charset val="177"/>
      <scheme val="minor"/>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0" xfId="0" applyAlignment="1">
      <alignment wrapText="1"/>
    </xf>
    <xf numFmtId="0" fontId="0" fillId="0" borderId="0" xfId="0" applyAlignment="1" applyProtection="1">
      <alignment wrapText="1"/>
      <protection hidden="1"/>
    </xf>
    <xf numFmtId="4" fontId="0" fillId="0" borderId="0" xfId="0" applyNumberFormat="1" applyAlignment="1">
      <alignment wrapText="1"/>
    </xf>
    <xf numFmtId="0" fontId="2" fillId="0" borderId="1" xfId="0" applyFont="1" applyBorder="1" applyAlignment="1">
      <alignment vertical="top" wrapText="1"/>
    </xf>
    <xf numFmtId="0" fontId="2" fillId="0" borderId="1" xfId="0" applyFont="1" applyBorder="1" applyAlignment="1" applyProtection="1">
      <alignment vertical="top" wrapText="1"/>
      <protection locked="0"/>
    </xf>
    <xf numFmtId="4" fontId="3" fillId="0" borderId="1" xfId="0" applyNumberFormat="1" applyFont="1" applyBorder="1" applyAlignment="1">
      <alignment horizontal="right" vertical="top" wrapText="1"/>
    </xf>
    <xf numFmtId="0" fontId="3" fillId="0" borderId="1" xfId="0" applyFont="1" applyBorder="1" applyAlignment="1">
      <alignment wrapText="1"/>
    </xf>
    <xf numFmtId="4" fontId="3" fillId="0" borderId="1" xfId="0" applyNumberFormat="1" applyFont="1" applyBorder="1" applyAlignment="1">
      <alignment wrapText="1"/>
    </xf>
    <xf numFmtId="4" fontId="3" fillId="2" borderId="1" xfId="0" applyNumberFormat="1" applyFont="1" applyFill="1" applyBorder="1" applyAlignment="1" applyProtection="1">
      <alignment wrapText="1"/>
      <protection locked="0"/>
    </xf>
    <xf numFmtId="0" fontId="4" fillId="0" borderId="1" xfId="0" applyFont="1" applyBorder="1" applyAlignment="1">
      <alignment wrapText="1"/>
    </xf>
    <xf numFmtId="0" fontId="0" fillId="0" borderId="1" xfId="0" applyBorder="1" applyAlignment="1">
      <alignment wrapText="1"/>
    </xf>
    <xf numFmtId="0" fontId="3" fillId="4" borderId="1" xfId="0" applyFont="1" applyFill="1" applyBorder="1" applyAlignment="1">
      <alignment wrapText="1"/>
    </xf>
    <xf numFmtId="0" fontId="2" fillId="0" borderId="1" xfId="0" applyFont="1" applyBorder="1" applyAlignment="1">
      <alignment wrapText="1"/>
    </xf>
    <xf numFmtId="4" fontId="2" fillId="0" borderId="1" xfId="0" applyNumberFormat="1" applyFont="1" applyBorder="1" applyAlignment="1">
      <alignment wrapText="1"/>
    </xf>
    <xf numFmtId="4" fontId="2" fillId="2" borderId="1" xfId="0" applyNumberFormat="1" applyFont="1" applyFill="1" applyBorder="1" applyAlignment="1" applyProtection="1">
      <alignment wrapText="1"/>
      <protection locked="0"/>
    </xf>
    <xf numFmtId="0" fontId="5" fillId="0" borderId="1" xfId="0" applyFont="1" applyBorder="1" applyAlignment="1">
      <alignment wrapText="1"/>
    </xf>
    <xf numFmtId="4" fontId="0" fillId="3" borderId="1" xfId="0" applyNumberFormat="1" applyFill="1" applyBorder="1" applyAlignment="1" applyProtection="1">
      <alignment wrapText="1"/>
      <protection locked="0"/>
    </xf>
    <xf numFmtId="4" fontId="0" fillId="0" borderId="1" xfId="0" applyNumberFormat="1" applyBorder="1" applyAlignment="1">
      <alignment wrapText="1"/>
    </xf>
    <xf numFmtId="0" fontId="1" fillId="0" borderId="0" xfId="0" applyFont="1" applyAlignment="1" applyProtection="1">
      <alignment wrapText="1"/>
      <protection hidden="1"/>
    </xf>
    <xf numFmtId="0" fontId="1" fillId="0" borderId="0" xfId="0" applyFont="1" applyAlignment="1"/>
    <xf numFmtId="0" fontId="2" fillId="0" borderId="0" xfId="0" applyFont="1" applyAlignment="1"/>
    <xf numFmtId="0" fontId="3" fillId="0" borderId="1" xfId="0" applyFont="1" applyBorder="1" applyAlignment="1">
      <alignment vertical="top" wrapText="1"/>
    </xf>
    <xf numFmtId="0" fontId="0" fillId="0" borderId="1"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0"/>
  <sheetViews>
    <sheetView showGridLines="0" rightToLeft="1" tabSelected="1" zoomScale="80" zoomScaleNormal="80" workbookViewId="0">
      <pane ySplit="1" topLeftCell="A2" activePane="bottomLeft" state="frozen"/>
      <selection pane="bottomLeft" activeCell="A2" sqref="A2"/>
    </sheetView>
  </sheetViews>
  <sheetFormatPr defaultRowHeight="13.8" x14ac:dyDescent="0.25"/>
  <cols>
    <col min="1" max="4" width="5.69921875" style="1" customWidth="1"/>
    <col min="5" max="5" width="55.69921875" style="1" customWidth="1"/>
    <col min="6" max="6" width="6.69921875" style="1" customWidth="1"/>
    <col min="7" max="7" width="12.69921875" style="1" customWidth="1"/>
    <col min="8" max="8" width="12.69921875" style="3" customWidth="1"/>
    <col min="9" max="9" width="6.69921875" style="3" customWidth="1"/>
    <col min="10" max="13" width="12.69921875" style="1" customWidth="1"/>
    <col min="14" max="26" width="8.796875" style="1"/>
    <col min="27" max="27" width="0" style="1" hidden="1" customWidth="1"/>
    <col min="28" max="16384" width="8.796875" style="1"/>
  </cols>
  <sheetData>
    <row r="1" spans="1:28" ht="31.05" customHeight="1" x14ac:dyDescent="0.25">
      <c r="A1" s="4" t="s">
        <v>0</v>
      </c>
      <c r="B1" s="4" t="s">
        <v>1</v>
      </c>
      <c r="C1" s="4" t="s">
        <v>2</v>
      </c>
      <c r="D1" s="5" t="s">
        <v>3</v>
      </c>
      <c r="E1" s="4" t="s">
        <v>4</v>
      </c>
      <c r="F1" s="4" t="s">
        <v>5</v>
      </c>
      <c r="G1" s="4" t="s">
        <v>6</v>
      </c>
      <c r="H1" s="6" t="s">
        <v>7</v>
      </c>
      <c r="I1" s="6" t="s">
        <v>8</v>
      </c>
      <c r="J1" s="4" t="s">
        <v>9</v>
      </c>
      <c r="K1" s="4" t="s">
        <v>10</v>
      </c>
      <c r="L1" s="4" t="s">
        <v>11</v>
      </c>
      <c r="M1" s="4" t="s">
        <v>12</v>
      </c>
      <c r="Z1" s="2">
        <f>SUM(L3:L133)*(100-ROUND(I2,2))/100+SUM(H:H)</f>
        <v>0</v>
      </c>
      <c r="AB1" s="2">
        <f>ROUND(100*AVERAGEA(AA:AA),0)</f>
        <v>0</v>
      </c>
    </row>
    <row r="2" spans="1:28" x14ac:dyDescent="0.25">
      <c r="A2" s="22"/>
      <c r="B2" s="22"/>
      <c r="C2" s="22"/>
      <c r="D2" s="22"/>
      <c r="E2" s="22" t="s">
        <v>13</v>
      </c>
      <c r="F2" s="7"/>
      <c r="G2" s="7"/>
      <c r="H2" s="8"/>
      <c r="I2" s="9"/>
      <c r="J2" s="10">
        <f>SUM(L3:L133)</f>
        <v>0</v>
      </c>
      <c r="K2" s="11"/>
      <c r="L2" s="11"/>
      <c r="M2" s="12">
        <f>SUM(L3:L133)*(100-ROUND(I2,2))/100</f>
        <v>0</v>
      </c>
      <c r="AA2" s="2">
        <f>H2*D2*C2*B2+I2*(D2+C2+B2+A2+1)</f>
        <v>0</v>
      </c>
    </row>
    <row r="3" spans="1:28" x14ac:dyDescent="0.25">
      <c r="A3" s="22"/>
      <c r="B3" s="22">
        <v>8</v>
      </c>
      <c r="C3" s="22"/>
      <c r="D3" s="22"/>
      <c r="E3" s="22" t="s">
        <v>14</v>
      </c>
      <c r="F3" s="7"/>
      <c r="G3" s="7"/>
      <c r="H3" s="8"/>
      <c r="I3" s="9"/>
      <c r="J3" s="10">
        <f>SUM(K4:K113)</f>
        <v>0</v>
      </c>
      <c r="K3" s="11"/>
      <c r="L3" s="11">
        <f>SUM(K4:K113)*(100-ROUND(I3,2))/100</f>
        <v>0</v>
      </c>
      <c r="M3" s="11"/>
      <c r="AA3" s="2">
        <f>H3*D3*C3*B3+I3*(D3+C3+B3+A3+1)</f>
        <v>0</v>
      </c>
    </row>
    <row r="4" spans="1:28" x14ac:dyDescent="0.25">
      <c r="A4" s="4"/>
      <c r="B4" s="4">
        <v>8</v>
      </c>
      <c r="C4" s="4">
        <v>1</v>
      </c>
      <c r="D4" s="4"/>
      <c r="E4" s="4" t="s">
        <v>15</v>
      </c>
      <c r="F4" s="13"/>
      <c r="G4" s="13"/>
      <c r="H4" s="14"/>
      <c r="I4" s="15"/>
      <c r="J4" s="16">
        <f>SUM(J5:J24)</f>
        <v>0</v>
      </c>
      <c r="K4" s="11">
        <f>SUM(J5:J24)*(100-ROUND(I4,2))/100</f>
        <v>0</v>
      </c>
      <c r="L4" s="11"/>
      <c r="M4" s="11"/>
      <c r="AA4" s="2">
        <f>H4*D4*C4*B4+I4*(D4+C4+B4+A4+1)</f>
        <v>0</v>
      </c>
    </row>
    <row r="5" spans="1:28" ht="82.8" x14ac:dyDescent="0.25">
      <c r="A5" s="23"/>
      <c r="B5" s="23">
        <v>8</v>
      </c>
      <c r="C5" s="23">
        <v>1</v>
      </c>
      <c r="D5" s="23">
        <v>10</v>
      </c>
      <c r="E5" s="23" t="s">
        <v>16</v>
      </c>
      <c r="F5" s="11"/>
      <c r="G5" s="11">
        <v>0</v>
      </c>
      <c r="H5" s="17">
        <v>0</v>
      </c>
      <c r="I5" s="18"/>
      <c r="J5" s="11">
        <f>G5*ROUND(H5,2)</f>
        <v>0</v>
      </c>
      <c r="K5" s="11"/>
      <c r="L5" s="11"/>
      <c r="M5" s="11"/>
      <c r="AA5" s="2">
        <f>H5*D5*C5*B5+I5*(D5+C5+B5+A5+1)</f>
        <v>0</v>
      </c>
    </row>
    <row r="6" spans="1:28" ht="27.6" x14ac:dyDescent="0.25">
      <c r="A6" s="23"/>
      <c r="B6" s="23">
        <v>8</v>
      </c>
      <c r="C6" s="23">
        <v>1</v>
      </c>
      <c r="D6" s="23">
        <v>20</v>
      </c>
      <c r="E6" s="23" t="s">
        <v>17</v>
      </c>
      <c r="F6" s="11" t="s">
        <v>18</v>
      </c>
      <c r="G6" s="11">
        <v>20</v>
      </c>
      <c r="H6" s="17">
        <v>0</v>
      </c>
      <c r="I6" s="18"/>
      <c r="J6" s="11">
        <f>G6*ROUND(H6,2)</f>
        <v>0</v>
      </c>
      <c r="K6" s="11"/>
      <c r="L6" s="11"/>
      <c r="M6" s="11"/>
      <c r="AA6" s="2">
        <f>H6*D6*C6*B6+I6*(D6+C6+B6+A6+1)</f>
        <v>0</v>
      </c>
    </row>
    <row r="7" spans="1:28" ht="27.6" x14ac:dyDescent="0.25">
      <c r="A7" s="23"/>
      <c r="B7" s="23">
        <v>8</v>
      </c>
      <c r="C7" s="23">
        <v>1</v>
      </c>
      <c r="D7" s="23">
        <v>30</v>
      </c>
      <c r="E7" s="23" t="s">
        <v>19</v>
      </c>
      <c r="F7" s="11" t="s">
        <v>18</v>
      </c>
      <c r="G7" s="11">
        <v>50</v>
      </c>
      <c r="H7" s="17">
        <v>0</v>
      </c>
      <c r="I7" s="18"/>
      <c r="J7" s="11">
        <f>G7*ROUND(H7,2)</f>
        <v>0</v>
      </c>
      <c r="K7" s="11"/>
      <c r="L7" s="11"/>
      <c r="M7" s="11"/>
      <c r="AA7" s="2">
        <f>H7*D7*C7*B7+I7*(D7+C7+B7+A7+1)</f>
        <v>0</v>
      </c>
    </row>
    <row r="8" spans="1:28" ht="27.6" x14ac:dyDescent="0.25">
      <c r="A8" s="23"/>
      <c r="B8" s="23">
        <v>8</v>
      </c>
      <c r="C8" s="23">
        <v>1</v>
      </c>
      <c r="D8" s="23">
        <v>40</v>
      </c>
      <c r="E8" s="23" t="s">
        <v>20</v>
      </c>
      <c r="F8" s="11" t="s">
        <v>18</v>
      </c>
      <c r="G8" s="11">
        <v>50</v>
      </c>
      <c r="H8" s="17">
        <v>0</v>
      </c>
      <c r="I8" s="18"/>
      <c r="J8" s="11">
        <f>G8*ROUND(H8,2)</f>
        <v>0</v>
      </c>
      <c r="K8" s="11"/>
      <c r="L8" s="11"/>
      <c r="M8" s="11"/>
      <c r="AA8" s="2">
        <f>H8*D8*C8*B8+I8*(D8+C8+B8+A8+1)</f>
        <v>0</v>
      </c>
    </row>
    <row r="9" spans="1:28" ht="69" x14ac:dyDescent="0.25">
      <c r="A9" s="23"/>
      <c r="B9" s="23">
        <v>8</v>
      </c>
      <c r="C9" s="23">
        <v>1</v>
      </c>
      <c r="D9" s="23">
        <v>50</v>
      </c>
      <c r="E9" s="23" t="s">
        <v>21</v>
      </c>
      <c r="F9" s="11" t="s">
        <v>18</v>
      </c>
      <c r="G9" s="11">
        <v>50</v>
      </c>
      <c r="H9" s="17">
        <v>0</v>
      </c>
      <c r="I9" s="18"/>
      <c r="J9" s="11">
        <f>G9*ROUND(H9,2)</f>
        <v>0</v>
      </c>
      <c r="K9" s="11"/>
      <c r="L9" s="11"/>
      <c r="M9" s="11"/>
      <c r="AA9" s="2">
        <f>H9*D9*C9*B9+I9*(D9+C9+B9+A9+1)</f>
        <v>0</v>
      </c>
    </row>
    <row r="10" spans="1:28" ht="41.4" x14ac:dyDescent="0.25">
      <c r="A10" s="23"/>
      <c r="B10" s="23">
        <v>8</v>
      </c>
      <c r="C10" s="23">
        <v>1</v>
      </c>
      <c r="D10" s="23">
        <v>60</v>
      </c>
      <c r="E10" s="23" t="s">
        <v>22</v>
      </c>
      <c r="F10" s="11" t="s">
        <v>18</v>
      </c>
      <c r="G10" s="11">
        <v>50</v>
      </c>
      <c r="H10" s="17">
        <v>0</v>
      </c>
      <c r="I10" s="18"/>
      <c r="J10" s="11">
        <f>G10*ROUND(H10,2)</f>
        <v>0</v>
      </c>
      <c r="K10" s="11"/>
      <c r="L10" s="11"/>
      <c r="M10" s="11"/>
      <c r="AA10" s="2">
        <f>H10*D10*C10*B10+I10*(D10+C10+B10+A10+1)</f>
        <v>0</v>
      </c>
    </row>
    <row r="11" spans="1:28" ht="41.4" x14ac:dyDescent="0.25">
      <c r="A11" s="23"/>
      <c r="B11" s="23">
        <v>8</v>
      </c>
      <c r="C11" s="23">
        <v>1</v>
      </c>
      <c r="D11" s="23">
        <v>70</v>
      </c>
      <c r="E11" s="23" t="s">
        <v>23</v>
      </c>
      <c r="F11" s="11" t="s">
        <v>18</v>
      </c>
      <c r="G11" s="11">
        <v>70</v>
      </c>
      <c r="H11" s="17">
        <v>0</v>
      </c>
      <c r="I11" s="18"/>
      <c r="J11" s="11">
        <f>G11*ROUND(H11,2)</f>
        <v>0</v>
      </c>
      <c r="K11" s="11"/>
      <c r="L11" s="11"/>
      <c r="M11" s="11"/>
      <c r="AA11" s="2">
        <f>H11*D11*C11*B11+I11*(D11+C11+B11+A11+1)</f>
        <v>0</v>
      </c>
    </row>
    <row r="12" spans="1:28" ht="41.4" x14ac:dyDescent="0.25">
      <c r="A12" s="23"/>
      <c r="B12" s="23">
        <v>8</v>
      </c>
      <c r="C12" s="23">
        <v>1</v>
      </c>
      <c r="D12" s="23">
        <v>80</v>
      </c>
      <c r="E12" s="23" t="s">
        <v>24</v>
      </c>
      <c r="F12" s="11" t="s">
        <v>18</v>
      </c>
      <c r="G12" s="11">
        <v>20</v>
      </c>
      <c r="H12" s="17">
        <v>0</v>
      </c>
      <c r="I12" s="18"/>
      <c r="J12" s="11">
        <f>G12*ROUND(H12,2)</f>
        <v>0</v>
      </c>
      <c r="K12" s="11"/>
      <c r="L12" s="11"/>
      <c r="M12" s="11"/>
      <c r="AA12" s="2">
        <f>H12*D12*C12*B12+I12*(D12+C12+B12+A12+1)</f>
        <v>0</v>
      </c>
    </row>
    <row r="13" spans="1:28" ht="41.4" x14ac:dyDescent="0.25">
      <c r="A13" s="23"/>
      <c r="B13" s="23">
        <v>8</v>
      </c>
      <c r="C13" s="23">
        <v>1</v>
      </c>
      <c r="D13" s="23">
        <v>90</v>
      </c>
      <c r="E13" s="23" t="s">
        <v>25</v>
      </c>
      <c r="F13" s="11" t="s">
        <v>18</v>
      </c>
      <c r="G13" s="11">
        <v>20</v>
      </c>
      <c r="H13" s="17">
        <v>0</v>
      </c>
      <c r="I13" s="18"/>
      <c r="J13" s="11">
        <f>G13*ROUND(H13,2)</f>
        <v>0</v>
      </c>
      <c r="K13" s="11"/>
      <c r="L13" s="11"/>
      <c r="M13" s="11"/>
      <c r="AA13" s="2">
        <f>H13*D13*C13*B13+I13*(D13+C13+B13+A13+1)</f>
        <v>0</v>
      </c>
    </row>
    <row r="14" spans="1:28" ht="55.2" x14ac:dyDescent="0.25">
      <c r="A14" s="23"/>
      <c r="B14" s="23">
        <v>8</v>
      </c>
      <c r="C14" s="23">
        <v>1</v>
      </c>
      <c r="D14" s="23">
        <v>100</v>
      </c>
      <c r="E14" s="23" t="s">
        <v>26</v>
      </c>
      <c r="F14" s="11" t="s">
        <v>18</v>
      </c>
      <c r="G14" s="11">
        <v>70</v>
      </c>
      <c r="H14" s="17">
        <v>0</v>
      </c>
      <c r="I14" s="18"/>
      <c r="J14" s="11">
        <f>G14*ROUND(H14,2)</f>
        <v>0</v>
      </c>
      <c r="K14" s="11"/>
      <c r="L14" s="11"/>
      <c r="M14" s="11"/>
      <c r="AA14" s="2">
        <f>H14*D14*C14*B14+I14*(D14+C14+B14+A14+1)</f>
        <v>0</v>
      </c>
    </row>
    <row r="15" spans="1:28" ht="55.2" x14ac:dyDescent="0.25">
      <c r="A15" s="23"/>
      <c r="B15" s="23">
        <v>8</v>
      </c>
      <c r="C15" s="23">
        <v>1</v>
      </c>
      <c r="D15" s="23">
        <v>110</v>
      </c>
      <c r="E15" s="23" t="s">
        <v>27</v>
      </c>
      <c r="F15" s="11" t="s">
        <v>18</v>
      </c>
      <c r="G15" s="11">
        <v>40</v>
      </c>
      <c r="H15" s="17">
        <v>0</v>
      </c>
      <c r="I15" s="18"/>
      <c r="J15" s="11">
        <f>G15*ROUND(H15,2)</f>
        <v>0</v>
      </c>
      <c r="K15" s="11"/>
      <c r="L15" s="11"/>
      <c r="M15" s="11"/>
      <c r="AA15" s="2">
        <f>H15*D15*C15*B15+I15*(D15+C15+B15+A15+1)</f>
        <v>0</v>
      </c>
    </row>
    <row r="16" spans="1:28" ht="69" x14ac:dyDescent="0.25">
      <c r="A16" s="23"/>
      <c r="B16" s="23">
        <v>8</v>
      </c>
      <c r="C16" s="23">
        <v>1</v>
      </c>
      <c r="D16" s="23">
        <v>120</v>
      </c>
      <c r="E16" s="23" t="s">
        <v>28</v>
      </c>
      <c r="F16" s="11" t="s">
        <v>18</v>
      </c>
      <c r="G16" s="11">
        <v>5</v>
      </c>
      <c r="H16" s="17">
        <v>0</v>
      </c>
      <c r="I16" s="18"/>
      <c r="J16" s="11">
        <f>G16*ROUND(H16,2)</f>
        <v>0</v>
      </c>
      <c r="K16" s="11"/>
      <c r="L16" s="11"/>
      <c r="M16" s="11"/>
      <c r="AA16" s="2">
        <f>H16*D16*C16*B16+I16*(D16+C16+B16+A16+1)</f>
        <v>0</v>
      </c>
    </row>
    <row r="17" spans="1:27" ht="27.6" x14ac:dyDescent="0.25">
      <c r="A17" s="23"/>
      <c r="B17" s="23">
        <v>8</v>
      </c>
      <c r="C17" s="23">
        <v>1</v>
      </c>
      <c r="D17" s="23">
        <v>130</v>
      </c>
      <c r="E17" s="23" t="s">
        <v>29</v>
      </c>
      <c r="F17" s="11" t="s">
        <v>18</v>
      </c>
      <c r="G17" s="11">
        <v>50</v>
      </c>
      <c r="H17" s="17">
        <v>0</v>
      </c>
      <c r="I17" s="18"/>
      <c r="J17" s="11">
        <f>G17*ROUND(H17,2)</f>
        <v>0</v>
      </c>
      <c r="K17" s="11"/>
      <c r="L17" s="11"/>
      <c r="M17" s="11"/>
      <c r="AA17" s="2">
        <f>H17*D17*C17*B17+I17*(D17+C17+B17+A17+1)</f>
        <v>0</v>
      </c>
    </row>
    <row r="18" spans="1:27" x14ac:dyDescent="0.25">
      <c r="A18" s="23"/>
      <c r="B18" s="23">
        <v>8</v>
      </c>
      <c r="C18" s="23">
        <v>1</v>
      </c>
      <c r="D18" s="23">
        <v>140</v>
      </c>
      <c r="E18" s="23" t="s">
        <v>30</v>
      </c>
      <c r="F18" s="11" t="s">
        <v>18</v>
      </c>
      <c r="G18" s="11">
        <v>50</v>
      </c>
      <c r="H18" s="17">
        <v>0</v>
      </c>
      <c r="I18" s="18"/>
      <c r="J18" s="11">
        <f>G18*ROUND(H18,2)</f>
        <v>0</v>
      </c>
      <c r="K18" s="11"/>
      <c r="L18" s="11"/>
      <c r="M18" s="11"/>
      <c r="AA18" s="2">
        <f>H18*D18*C18*B18+I18*(D18+C18+B18+A18+1)</f>
        <v>0</v>
      </c>
    </row>
    <row r="19" spans="1:27" ht="27.6" x14ac:dyDescent="0.25">
      <c r="A19" s="23"/>
      <c r="B19" s="23">
        <v>8</v>
      </c>
      <c r="C19" s="23">
        <v>1</v>
      </c>
      <c r="D19" s="23">
        <v>150</v>
      </c>
      <c r="E19" s="23" t="s">
        <v>31</v>
      </c>
      <c r="F19" s="11" t="s">
        <v>18</v>
      </c>
      <c r="G19" s="11">
        <v>30</v>
      </c>
      <c r="H19" s="17">
        <v>0</v>
      </c>
      <c r="I19" s="18"/>
      <c r="J19" s="11">
        <f>G19*ROUND(H19,2)</f>
        <v>0</v>
      </c>
      <c r="K19" s="11"/>
      <c r="L19" s="11"/>
      <c r="M19" s="11"/>
      <c r="AA19" s="2">
        <f>H19*D19*C19*B19+I19*(D19+C19+B19+A19+1)</f>
        <v>0</v>
      </c>
    </row>
    <row r="20" spans="1:27" ht="27.6" x14ac:dyDescent="0.25">
      <c r="A20" s="23"/>
      <c r="B20" s="23">
        <v>8</v>
      </c>
      <c r="C20" s="23">
        <v>1</v>
      </c>
      <c r="D20" s="23">
        <v>160</v>
      </c>
      <c r="E20" s="23" t="s">
        <v>32</v>
      </c>
      <c r="F20" s="11" t="s">
        <v>18</v>
      </c>
      <c r="G20" s="11">
        <v>50</v>
      </c>
      <c r="H20" s="17">
        <v>0</v>
      </c>
      <c r="I20" s="18"/>
      <c r="J20" s="11">
        <f>G20*ROUND(H20,2)</f>
        <v>0</v>
      </c>
      <c r="K20" s="11"/>
      <c r="L20" s="11"/>
      <c r="M20" s="11"/>
      <c r="AA20" s="2">
        <f>H20*D20*C20*B20+I20*(D20+C20+B20+A20+1)</f>
        <v>0</v>
      </c>
    </row>
    <row r="21" spans="1:27" x14ac:dyDescent="0.25">
      <c r="A21" s="23"/>
      <c r="B21" s="23">
        <v>8</v>
      </c>
      <c r="C21" s="23">
        <v>1</v>
      </c>
      <c r="D21" s="23">
        <v>170</v>
      </c>
      <c r="E21" s="23" t="s">
        <v>33</v>
      </c>
      <c r="F21" s="11" t="s">
        <v>18</v>
      </c>
      <c r="G21" s="11">
        <v>50</v>
      </c>
      <c r="H21" s="17">
        <v>0</v>
      </c>
      <c r="I21" s="18"/>
      <c r="J21" s="11">
        <f>G21*ROUND(H21,2)</f>
        <v>0</v>
      </c>
      <c r="K21" s="11"/>
      <c r="L21" s="11"/>
      <c r="M21" s="11"/>
      <c r="AA21" s="2">
        <f>H21*D21*C21*B21+I21*(D21+C21+B21+A21+1)</f>
        <v>0</v>
      </c>
    </row>
    <row r="22" spans="1:27" x14ac:dyDescent="0.25">
      <c r="A22" s="23"/>
      <c r="B22" s="23">
        <v>8</v>
      </c>
      <c r="C22" s="23">
        <v>1</v>
      </c>
      <c r="D22" s="23">
        <v>180</v>
      </c>
      <c r="E22" s="23" t="s">
        <v>34</v>
      </c>
      <c r="F22" s="11" t="s">
        <v>18</v>
      </c>
      <c r="G22" s="11">
        <v>50</v>
      </c>
      <c r="H22" s="17">
        <v>0</v>
      </c>
      <c r="I22" s="18"/>
      <c r="J22" s="11">
        <f>G22*ROUND(H22,2)</f>
        <v>0</v>
      </c>
      <c r="K22" s="11"/>
      <c r="L22" s="11"/>
      <c r="M22" s="11"/>
      <c r="AA22" s="2">
        <f>H22*D22*C22*B22+I22*(D22+C22+B22+A22+1)</f>
        <v>0</v>
      </c>
    </row>
    <row r="23" spans="1:27" ht="27.6" x14ac:dyDescent="0.25">
      <c r="A23" s="23"/>
      <c r="B23" s="23">
        <v>8</v>
      </c>
      <c r="C23" s="23">
        <v>1</v>
      </c>
      <c r="D23" s="23">
        <v>190</v>
      </c>
      <c r="E23" s="23" t="s">
        <v>35</v>
      </c>
      <c r="F23" s="11" t="s">
        <v>36</v>
      </c>
      <c r="G23" s="11">
        <v>1</v>
      </c>
      <c r="H23" s="17">
        <v>0</v>
      </c>
      <c r="I23" s="18"/>
      <c r="J23" s="11">
        <f>G23*ROUND(H23,2)</f>
        <v>0</v>
      </c>
      <c r="K23" s="11"/>
      <c r="L23" s="11"/>
      <c r="M23" s="11"/>
      <c r="AA23" s="2">
        <f>H23*D23*C23*B23+I23*(D23+C23+B23+A23+1)</f>
        <v>0</v>
      </c>
    </row>
    <row r="24" spans="1:27" ht="27.6" x14ac:dyDescent="0.25">
      <c r="A24" s="23"/>
      <c r="B24" s="23">
        <v>8</v>
      </c>
      <c r="C24" s="23">
        <v>1</v>
      </c>
      <c r="D24" s="23">
        <v>200</v>
      </c>
      <c r="E24" s="23" t="s">
        <v>37</v>
      </c>
      <c r="F24" s="11" t="s">
        <v>36</v>
      </c>
      <c r="G24" s="11">
        <v>1</v>
      </c>
      <c r="H24" s="17">
        <v>0</v>
      </c>
      <c r="I24" s="18"/>
      <c r="J24" s="11">
        <f>G24*ROUND(H24,2)</f>
        <v>0</v>
      </c>
      <c r="K24" s="11"/>
      <c r="L24" s="11"/>
      <c r="M24" s="11"/>
      <c r="AA24" s="2">
        <f>H24*D24*C24*B24+I24*(D24+C24+B24+A24+1)</f>
        <v>0</v>
      </c>
    </row>
    <row r="25" spans="1:27" x14ac:dyDescent="0.25">
      <c r="A25" s="4"/>
      <c r="B25" s="4">
        <v>8</v>
      </c>
      <c r="C25" s="4">
        <v>2</v>
      </c>
      <c r="D25" s="4"/>
      <c r="E25" s="4" t="s">
        <v>38</v>
      </c>
      <c r="F25" s="13"/>
      <c r="G25" s="13"/>
      <c r="H25" s="14"/>
      <c r="I25" s="15"/>
      <c r="J25" s="16">
        <f>SUM(J26:J28)</f>
        <v>0</v>
      </c>
      <c r="K25" s="11">
        <f>SUM(J26:J28)*(100-ROUND(I25,2))/100</f>
        <v>0</v>
      </c>
      <c r="L25" s="11"/>
      <c r="M25" s="11"/>
      <c r="AA25" s="2">
        <f>H25*D25*C25*B25+I25*(D25+C25+B25+A25+1)</f>
        <v>0</v>
      </c>
    </row>
    <row r="26" spans="1:27" ht="55.2" x14ac:dyDescent="0.25">
      <c r="A26" s="23"/>
      <c r="B26" s="23">
        <v>8</v>
      </c>
      <c r="C26" s="23">
        <v>2</v>
      </c>
      <c r="D26" s="23">
        <v>10</v>
      </c>
      <c r="E26" s="23" t="s">
        <v>39</v>
      </c>
      <c r="F26" s="11" t="s">
        <v>40</v>
      </c>
      <c r="G26" s="11">
        <v>1</v>
      </c>
      <c r="H26" s="17">
        <v>0</v>
      </c>
      <c r="I26" s="18"/>
      <c r="J26" s="11">
        <f>G26*ROUND(H26,2)</f>
        <v>0</v>
      </c>
      <c r="K26" s="11"/>
      <c r="L26" s="11"/>
      <c r="M26" s="11"/>
      <c r="AA26" s="2">
        <f>H26*D26*C26*B26+I26*(D26+C26+B26+A26+1)</f>
        <v>0</v>
      </c>
    </row>
    <row r="27" spans="1:27" ht="110.4" x14ac:dyDescent="0.25">
      <c r="A27" s="23"/>
      <c r="B27" s="23">
        <v>8</v>
      </c>
      <c r="C27" s="23">
        <v>2</v>
      </c>
      <c r="D27" s="23">
        <v>20</v>
      </c>
      <c r="E27" s="23" t="s">
        <v>41</v>
      </c>
      <c r="F27" s="11" t="s">
        <v>40</v>
      </c>
      <c r="G27" s="11">
        <v>1</v>
      </c>
      <c r="H27" s="17">
        <v>0</v>
      </c>
      <c r="I27" s="18"/>
      <c r="J27" s="11">
        <f>G27*ROUND(H27,2)</f>
        <v>0</v>
      </c>
      <c r="K27" s="11"/>
      <c r="L27" s="11"/>
      <c r="M27" s="11"/>
      <c r="AA27" s="2">
        <f>H27*D27*C27*B27+I27*(D27+C27+B27+A27+1)</f>
        <v>0</v>
      </c>
    </row>
    <row r="28" spans="1:27" ht="27.6" x14ac:dyDescent="0.25">
      <c r="A28" s="23"/>
      <c r="B28" s="23">
        <v>8</v>
      </c>
      <c r="C28" s="23">
        <v>2</v>
      </c>
      <c r="D28" s="23">
        <v>30</v>
      </c>
      <c r="E28" s="23" t="s">
        <v>42</v>
      </c>
      <c r="F28" s="11" t="s">
        <v>40</v>
      </c>
      <c r="G28" s="11">
        <v>2</v>
      </c>
      <c r="H28" s="17">
        <v>0</v>
      </c>
      <c r="I28" s="18"/>
      <c r="J28" s="11">
        <f>G28*ROUND(H28,2)</f>
        <v>0</v>
      </c>
      <c r="K28" s="11"/>
      <c r="L28" s="11"/>
      <c r="M28" s="11"/>
      <c r="AA28" s="2">
        <f>H28*D28*C28*B28+I28*(D28+C28+B28+A28+1)</f>
        <v>0</v>
      </c>
    </row>
    <row r="29" spans="1:27" x14ac:dyDescent="0.25">
      <c r="A29" s="4"/>
      <c r="B29" s="4">
        <v>8</v>
      </c>
      <c r="C29" s="4">
        <v>3</v>
      </c>
      <c r="D29" s="4"/>
      <c r="E29" s="4" t="s">
        <v>43</v>
      </c>
      <c r="F29" s="13"/>
      <c r="G29" s="13"/>
      <c r="H29" s="14"/>
      <c r="I29" s="15"/>
      <c r="J29" s="16">
        <f>SUM(J30:J62)</f>
        <v>0</v>
      </c>
      <c r="K29" s="11">
        <f>SUM(J30:J62)*(100-ROUND(I29,2))/100</f>
        <v>0</v>
      </c>
      <c r="L29" s="11"/>
      <c r="M29" s="11"/>
      <c r="AA29" s="2">
        <f>H29*D29*C29*B29+I29*(D29+C29+B29+A29+1)</f>
        <v>0</v>
      </c>
    </row>
    <row r="30" spans="1:27" ht="124.2" x14ac:dyDescent="0.25">
      <c r="A30" s="23"/>
      <c r="B30" s="23">
        <v>8</v>
      </c>
      <c r="C30" s="23">
        <v>3</v>
      </c>
      <c r="D30" s="23">
        <v>10</v>
      </c>
      <c r="E30" s="23" t="s">
        <v>44</v>
      </c>
      <c r="F30" s="11"/>
      <c r="G30" s="11">
        <v>0</v>
      </c>
      <c r="H30" s="17">
        <v>0</v>
      </c>
      <c r="I30" s="18"/>
      <c r="J30" s="11">
        <f>G30*ROUND(H30,2)</f>
        <v>0</v>
      </c>
      <c r="K30" s="11"/>
      <c r="L30" s="11"/>
      <c r="M30" s="11"/>
      <c r="AA30" s="2">
        <f>H30*D30*C30*B30+I30*(D30+C30+B30+A30+1)</f>
        <v>0</v>
      </c>
    </row>
    <row r="31" spans="1:27" ht="82.8" x14ac:dyDescent="0.25">
      <c r="A31" s="23"/>
      <c r="B31" s="23">
        <v>8</v>
      </c>
      <c r="C31" s="23">
        <v>3</v>
      </c>
      <c r="D31" s="23">
        <v>20</v>
      </c>
      <c r="E31" s="23" t="s">
        <v>45</v>
      </c>
      <c r="F31" s="11" t="s">
        <v>46</v>
      </c>
      <c r="G31" s="11">
        <v>92</v>
      </c>
      <c r="H31" s="17">
        <v>0</v>
      </c>
      <c r="I31" s="18"/>
      <c r="J31" s="11">
        <f>G31*ROUND(H31,2)</f>
        <v>0</v>
      </c>
      <c r="K31" s="11"/>
      <c r="L31" s="11"/>
      <c r="M31" s="11"/>
      <c r="AA31" s="2">
        <f>H31*D31*C31*B31+I31*(D31+C31+B31+A31+1)</f>
        <v>0</v>
      </c>
    </row>
    <row r="32" spans="1:27" ht="69" x14ac:dyDescent="0.25">
      <c r="A32" s="23"/>
      <c r="B32" s="23">
        <v>8</v>
      </c>
      <c r="C32" s="23">
        <v>3</v>
      </c>
      <c r="D32" s="23">
        <v>30</v>
      </c>
      <c r="E32" s="23" t="s">
        <v>47</v>
      </c>
      <c r="F32" s="11" t="s">
        <v>46</v>
      </c>
      <c r="G32" s="11">
        <v>26</v>
      </c>
      <c r="H32" s="17">
        <v>0</v>
      </c>
      <c r="I32" s="18"/>
      <c r="J32" s="11">
        <f>G32*ROUND(H32,2)</f>
        <v>0</v>
      </c>
      <c r="K32" s="11"/>
      <c r="L32" s="11"/>
      <c r="M32" s="11"/>
      <c r="AA32" s="2">
        <f>H32*D32*C32*B32+I32*(D32+C32+B32+A32+1)</f>
        <v>0</v>
      </c>
    </row>
    <row r="33" spans="1:27" ht="27.6" x14ac:dyDescent="0.25">
      <c r="A33" s="23"/>
      <c r="B33" s="23">
        <v>8</v>
      </c>
      <c r="C33" s="23">
        <v>3</v>
      </c>
      <c r="D33" s="23">
        <v>40</v>
      </c>
      <c r="E33" s="23" t="s">
        <v>48</v>
      </c>
      <c r="F33" s="11" t="s">
        <v>46</v>
      </c>
      <c r="G33" s="11">
        <v>2</v>
      </c>
      <c r="H33" s="17">
        <v>0</v>
      </c>
      <c r="I33" s="18"/>
      <c r="J33" s="11">
        <f>G33*ROUND(H33,2)</f>
        <v>0</v>
      </c>
      <c r="K33" s="11"/>
      <c r="L33" s="11"/>
      <c r="M33" s="11"/>
      <c r="AA33" s="2">
        <f>H33*D33*C33*B33+I33*(D33+C33+B33+A33+1)</f>
        <v>0</v>
      </c>
    </row>
    <row r="34" spans="1:27" ht="27.6" x14ac:dyDescent="0.25">
      <c r="A34" s="23"/>
      <c r="B34" s="23">
        <v>8</v>
      </c>
      <c r="C34" s="23">
        <v>3</v>
      </c>
      <c r="D34" s="23">
        <v>50</v>
      </c>
      <c r="E34" s="23" t="s">
        <v>49</v>
      </c>
      <c r="F34" s="11" t="s">
        <v>46</v>
      </c>
      <c r="G34" s="11">
        <v>3</v>
      </c>
      <c r="H34" s="17">
        <v>0</v>
      </c>
      <c r="I34" s="18"/>
      <c r="J34" s="11">
        <f>G34*ROUND(H34,2)</f>
        <v>0</v>
      </c>
      <c r="K34" s="11"/>
      <c r="L34" s="11"/>
      <c r="M34" s="11"/>
      <c r="AA34" s="2">
        <f>H34*D34*C34*B34+I34*(D34+C34+B34+A34+1)</f>
        <v>0</v>
      </c>
    </row>
    <row r="35" spans="1:27" ht="41.4" x14ac:dyDescent="0.25">
      <c r="A35" s="23"/>
      <c r="B35" s="23">
        <v>8</v>
      </c>
      <c r="C35" s="23">
        <v>3</v>
      </c>
      <c r="D35" s="23">
        <v>60</v>
      </c>
      <c r="E35" s="23" t="s">
        <v>50</v>
      </c>
      <c r="F35" s="11" t="s">
        <v>46</v>
      </c>
      <c r="G35" s="11">
        <v>14</v>
      </c>
      <c r="H35" s="17">
        <v>0</v>
      </c>
      <c r="I35" s="18"/>
      <c r="J35" s="11">
        <f>G35*ROUND(H35,2)</f>
        <v>0</v>
      </c>
      <c r="K35" s="11"/>
      <c r="L35" s="11"/>
      <c r="M35" s="11"/>
      <c r="AA35" s="2">
        <f>H35*D35*C35*B35+I35*(D35+C35+B35+A35+1)</f>
        <v>0</v>
      </c>
    </row>
    <row r="36" spans="1:27" ht="41.4" x14ac:dyDescent="0.25">
      <c r="A36" s="23"/>
      <c r="B36" s="23">
        <v>8</v>
      </c>
      <c r="C36" s="23">
        <v>3</v>
      </c>
      <c r="D36" s="23">
        <v>70</v>
      </c>
      <c r="E36" s="23" t="s">
        <v>51</v>
      </c>
      <c r="F36" s="11" t="s">
        <v>46</v>
      </c>
      <c r="G36" s="11">
        <v>1</v>
      </c>
      <c r="H36" s="17">
        <v>0</v>
      </c>
      <c r="I36" s="18"/>
      <c r="J36" s="11">
        <f>G36*ROUND(H36,2)</f>
        <v>0</v>
      </c>
      <c r="K36" s="11"/>
      <c r="L36" s="11"/>
      <c r="M36" s="11"/>
      <c r="AA36" s="2">
        <f>H36*D36*C36*B36+I36*(D36+C36+B36+A36+1)</f>
        <v>0</v>
      </c>
    </row>
    <row r="37" spans="1:27" ht="41.4" x14ac:dyDescent="0.25">
      <c r="A37" s="23"/>
      <c r="B37" s="23">
        <v>8</v>
      </c>
      <c r="C37" s="23">
        <v>3</v>
      </c>
      <c r="D37" s="23">
        <v>80</v>
      </c>
      <c r="E37" s="23" t="s">
        <v>52</v>
      </c>
      <c r="F37" s="11" t="s">
        <v>46</v>
      </c>
      <c r="G37" s="11">
        <v>1</v>
      </c>
      <c r="H37" s="17">
        <v>0</v>
      </c>
      <c r="I37" s="18"/>
      <c r="J37" s="11">
        <f>G37*ROUND(H37,2)</f>
        <v>0</v>
      </c>
      <c r="K37" s="11"/>
      <c r="L37" s="11"/>
      <c r="M37" s="11"/>
      <c r="AA37" s="2">
        <f>H37*D37*C37*B37+I37*(D37+C37+B37+A37+1)</f>
        <v>0</v>
      </c>
    </row>
    <row r="38" spans="1:27" ht="27.6" x14ac:dyDescent="0.25">
      <c r="A38" s="23"/>
      <c r="B38" s="23">
        <v>8</v>
      </c>
      <c r="C38" s="23">
        <v>3</v>
      </c>
      <c r="D38" s="23">
        <v>90</v>
      </c>
      <c r="E38" s="23" t="s">
        <v>53</v>
      </c>
      <c r="F38" s="11" t="s">
        <v>46</v>
      </c>
      <c r="G38" s="11">
        <v>3</v>
      </c>
      <c r="H38" s="17">
        <v>0</v>
      </c>
      <c r="I38" s="18"/>
      <c r="J38" s="11">
        <f>G38*ROUND(H38,2)</f>
        <v>0</v>
      </c>
      <c r="K38" s="11"/>
      <c r="L38" s="11"/>
      <c r="M38" s="11"/>
      <c r="AA38" s="2">
        <f>H38*D38*C38*B38+I38*(D38+C38+B38+A38+1)</f>
        <v>0</v>
      </c>
    </row>
    <row r="39" spans="1:27" ht="27.6" x14ac:dyDescent="0.25">
      <c r="A39" s="23"/>
      <c r="B39" s="23">
        <v>8</v>
      </c>
      <c r="C39" s="23">
        <v>3</v>
      </c>
      <c r="D39" s="23">
        <v>100</v>
      </c>
      <c r="E39" s="23" t="s">
        <v>54</v>
      </c>
      <c r="F39" s="11" t="s">
        <v>36</v>
      </c>
      <c r="G39" s="11">
        <v>1</v>
      </c>
      <c r="H39" s="17">
        <v>0</v>
      </c>
      <c r="I39" s="18"/>
      <c r="J39" s="11">
        <f>G39*ROUND(H39,2)</f>
        <v>0</v>
      </c>
      <c r="K39" s="11"/>
      <c r="L39" s="11"/>
      <c r="M39" s="11"/>
      <c r="AA39" s="2">
        <f>H39*D39*C39*B39+I39*(D39+C39+B39+A39+1)</f>
        <v>0</v>
      </c>
    </row>
    <row r="40" spans="1:27" ht="27.6" x14ac:dyDescent="0.25">
      <c r="A40" s="23"/>
      <c r="B40" s="23">
        <v>8</v>
      </c>
      <c r="C40" s="23">
        <v>3</v>
      </c>
      <c r="D40" s="23">
        <v>110</v>
      </c>
      <c r="E40" s="23" t="s">
        <v>55</v>
      </c>
      <c r="F40" s="11" t="s">
        <v>46</v>
      </c>
      <c r="G40" s="11">
        <v>2</v>
      </c>
      <c r="H40" s="17">
        <v>0</v>
      </c>
      <c r="I40" s="18"/>
      <c r="J40" s="11">
        <f>G40*ROUND(H40,2)</f>
        <v>0</v>
      </c>
      <c r="K40" s="11"/>
      <c r="L40" s="11"/>
      <c r="M40" s="11"/>
      <c r="AA40" s="2">
        <f>H40*D40*C40*B40+I40*(D40+C40+B40+A40+1)</f>
        <v>0</v>
      </c>
    </row>
    <row r="41" spans="1:27" ht="124.2" x14ac:dyDescent="0.25">
      <c r="A41" s="23"/>
      <c r="B41" s="23">
        <v>8</v>
      </c>
      <c r="C41" s="23">
        <v>3</v>
      </c>
      <c r="D41" s="23">
        <v>120</v>
      </c>
      <c r="E41" s="23" t="s">
        <v>56</v>
      </c>
      <c r="F41" s="11" t="s">
        <v>40</v>
      </c>
      <c r="G41" s="11">
        <v>12</v>
      </c>
      <c r="H41" s="17">
        <v>0</v>
      </c>
      <c r="I41" s="18"/>
      <c r="J41" s="11">
        <f>G41*ROUND(H41,2)</f>
        <v>0</v>
      </c>
      <c r="K41" s="11"/>
      <c r="L41" s="11"/>
      <c r="M41" s="11"/>
      <c r="AA41" s="2">
        <f>H41*D41*C41*B41+I41*(D41+C41+B41+A41+1)</f>
        <v>0</v>
      </c>
    </row>
    <row r="42" spans="1:27" ht="124.2" x14ac:dyDescent="0.25">
      <c r="A42" s="23"/>
      <c r="B42" s="23">
        <v>8</v>
      </c>
      <c r="C42" s="23">
        <v>3</v>
      </c>
      <c r="D42" s="23">
        <v>130</v>
      </c>
      <c r="E42" s="23" t="s">
        <v>57</v>
      </c>
      <c r="F42" s="11" t="s">
        <v>40</v>
      </c>
      <c r="G42" s="11">
        <v>2</v>
      </c>
      <c r="H42" s="17">
        <v>0</v>
      </c>
      <c r="I42" s="18"/>
      <c r="J42" s="11">
        <f>G42*ROUND(H42,2)</f>
        <v>0</v>
      </c>
      <c r="K42" s="11"/>
      <c r="L42" s="11"/>
      <c r="M42" s="11"/>
      <c r="AA42" s="2">
        <f>H42*D42*C42*B42+I42*(D42+C42+B42+A42+1)</f>
        <v>0</v>
      </c>
    </row>
    <row r="43" spans="1:27" ht="110.4" x14ac:dyDescent="0.25">
      <c r="A43" s="23"/>
      <c r="B43" s="23">
        <v>8</v>
      </c>
      <c r="C43" s="23">
        <v>3</v>
      </c>
      <c r="D43" s="23">
        <v>140</v>
      </c>
      <c r="E43" s="23" t="s">
        <v>58</v>
      </c>
      <c r="F43" s="11" t="s">
        <v>40</v>
      </c>
      <c r="G43" s="11">
        <v>9</v>
      </c>
      <c r="H43" s="17">
        <v>0</v>
      </c>
      <c r="I43" s="18"/>
      <c r="J43" s="11">
        <f>G43*ROUND(H43,2)</f>
        <v>0</v>
      </c>
      <c r="K43" s="11"/>
      <c r="L43" s="11"/>
      <c r="M43" s="11"/>
      <c r="AA43" s="2">
        <f>H43*D43*C43*B43+I43*(D43+C43+B43+A43+1)</f>
        <v>0</v>
      </c>
    </row>
    <row r="44" spans="1:27" ht="69" x14ac:dyDescent="0.25">
      <c r="A44" s="23"/>
      <c r="B44" s="23">
        <v>8</v>
      </c>
      <c r="C44" s="23">
        <v>3</v>
      </c>
      <c r="D44" s="23">
        <v>150</v>
      </c>
      <c r="E44" s="23" t="s">
        <v>59</v>
      </c>
      <c r="F44" s="11" t="s">
        <v>40</v>
      </c>
      <c r="G44" s="11">
        <v>3</v>
      </c>
      <c r="H44" s="17">
        <v>0</v>
      </c>
      <c r="I44" s="18"/>
      <c r="J44" s="11">
        <f>G44*ROUND(H44,2)</f>
        <v>0</v>
      </c>
      <c r="K44" s="11"/>
      <c r="L44" s="11"/>
      <c r="M44" s="11"/>
      <c r="AA44" s="2">
        <f>H44*D44*C44*B44+I44*(D44+C44+B44+A44+1)</f>
        <v>0</v>
      </c>
    </row>
    <row r="45" spans="1:27" ht="41.4" x14ac:dyDescent="0.25">
      <c r="A45" s="23"/>
      <c r="B45" s="23">
        <v>8</v>
      </c>
      <c r="C45" s="23">
        <v>3</v>
      </c>
      <c r="D45" s="23">
        <v>160</v>
      </c>
      <c r="E45" s="23" t="s">
        <v>60</v>
      </c>
      <c r="F45" s="11" t="s">
        <v>46</v>
      </c>
      <c r="G45" s="11">
        <v>2</v>
      </c>
      <c r="H45" s="17">
        <v>0</v>
      </c>
      <c r="I45" s="18"/>
      <c r="J45" s="11">
        <f>G45*ROUND(H45,2)</f>
        <v>0</v>
      </c>
      <c r="K45" s="11"/>
      <c r="L45" s="11"/>
      <c r="M45" s="11"/>
      <c r="AA45" s="2">
        <f>H45*D45*C45*B45+I45*(D45+C45+B45+A45+1)</f>
        <v>0</v>
      </c>
    </row>
    <row r="46" spans="1:27" ht="41.4" x14ac:dyDescent="0.25">
      <c r="A46" s="23"/>
      <c r="B46" s="23">
        <v>8</v>
      </c>
      <c r="C46" s="23">
        <v>3</v>
      </c>
      <c r="D46" s="23">
        <v>170</v>
      </c>
      <c r="E46" s="23" t="s">
        <v>61</v>
      </c>
      <c r="F46" s="11" t="s">
        <v>46</v>
      </c>
      <c r="G46" s="11">
        <v>54</v>
      </c>
      <c r="H46" s="17">
        <v>0</v>
      </c>
      <c r="I46" s="18"/>
      <c r="J46" s="11">
        <f>G46*ROUND(H46,2)</f>
        <v>0</v>
      </c>
      <c r="K46" s="11"/>
      <c r="L46" s="11"/>
      <c r="M46" s="11"/>
      <c r="AA46" s="2">
        <f>H46*D46*C46*B46+I46*(D46+C46+B46+A46+1)</f>
        <v>0</v>
      </c>
    </row>
    <row r="47" spans="1:27" ht="27.6" x14ac:dyDescent="0.25">
      <c r="A47" s="23"/>
      <c r="B47" s="23">
        <v>8</v>
      </c>
      <c r="C47" s="23">
        <v>3</v>
      </c>
      <c r="D47" s="23">
        <v>180</v>
      </c>
      <c r="E47" s="23" t="s">
        <v>62</v>
      </c>
      <c r="F47" s="11" t="s">
        <v>46</v>
      </c>
      <c r="G47" s="11">
        <v>8</v>
      </c>
      <c r="H47" s="17">
        <v>0</v>
      </c>
      <c r="I47" s="18"/>
      <c r="J47" s="11">
        <f>G47*ROUND(H47,2)</f>
        <v>0</v>
      </c>
      <c r="K47" s="11"/>
      <c r="L47" s="11"/>
      <c r="M47" s="11"/>
      <c r="AA47" s="2">
        <f>H47*D47*C47*B47+I47*(D47+C47+B47+A47+1)</f>
        <v>0</v>
      </c>
    </row>
    <row r="48" spans="1:27" ht="27.6" x14ac:dyDescent="0.25">
      <c r="A48" s="23"/>
      <c r="B48" s="23">
        <v>8</v>
      </c>
      <c r="C48" s="23">
        <v>3</v>
      </c>
      <c r="D48" s="23">
        <v>190</v>
      </c>
      <c r="E48" s="23" t="s">
        <v>63</v>
      </c>
      <c r="F48" s="11" t="s">
        <v>46</v>
      </c>
      <c r="G48" s="11">
        <v>2</v>
      </c>
      <c r="H48" s="17">
        <v>0</v>
      </c>
      <c r="I48" s="18"/>
      <c r="J48" s="11">
        <f>G48*ROUND(H48,2)</f>
        <v>0</v>
      </c>
      <c r="K48" s="11"/>
      <c r="L48" s="11"/>
      <c r="M48" s="11"/>
      <c r="AA48" s="2">
        <f>H48*D48*C48*B48+I48*(D48+C48+B48+A48+1)</f>
        <v>0</v>
      </c>
    </row>
    <row r="49" spans="1:27" ht="27.6" x14ac:dyDescent="0.25">
      <c r="A49" s="23"/>
      <c r="B49" s="23">
        <v>8</v>
      </c>
      <c r="C49" s="23">
        <v>3</v>
      </c>
      <c r="D49" s="23">
        <v>200</v>
      </c>
      <c r="E49" s="23" t="s">
        <v>64</v>
      </c>
      <c r="F49" s="11" t="s">
        <v>46</v>
      </c>
      <c r="G49" s="11">
        <v>2</v>
      </c>
      <c r="H49" s="17">
        <v>0</v>
      </c>
      <c r="I49" s="18"/>
      <c r="J49" s="11">
        <f>G49*ROUND(H49,2)</f>
        <v>0</v>
      </c>
      <c r="K49" s="11"/>
      <c r="L49" s="11"/>
      <c r="M49" s="11"/>
      <c r="AA49" s="2">
        <f>H49*D49*C49*B49+I49*(D49+C49+B49+A49+1)</f>
        <v>0</v>
      </c>
    </row>
    <row r="50" spans="1:27" ht="69" x14ac:dyDescent="0.25">
      <c r="A50" s="23"/>
      <c r="B50" s="23">
        <v>8</v>
      </c>
      <c r="C50" s="23">
        <v>3</v>
      </c>
      <c r="D50" s="23">
        <v>210</v>
      </c>
      <c r="E50" s="23" t="s">
        <v>65</v>
      </c>
      <c r="F50" s="11" t="s">
        <v>40</v>
      </c>
      <c r="G50" s="11">
        <v>1</v>
      </c>
      <c r="H50" s="17">
        <v>0</v>
      </c>
      <c r="I50" s="18"/>
      <c r="J50" s="11">
        <f>G50*ROUND(H50,2)</f>
        <v>0</v>
      </c>
      <c r="K50" s="11"/>
      <c r="L50" s="11"/>
      <c r="M50" s="11"/>
      <c r="AA50" s="2">
        <f>H50*D50*C50*B50+I50*(D50+C50+B50+A50+1)</f>
        <v>0</v>
      </c>
    </row>
    <row r="51" spans="1:27" ht="55.2" x14ac:dyDescent="0.25">
      <c r="A51" s="23"/>
      <c r="B51" s="23">
        <v>8</v>
      </c>
      <c r="C51" s="23">
        <v>3</v>
      </c>
      <c r="D51" s="23">
        <v>220</v>
      </c>
      <c r="E51" s="23" t="s">
        <v>66</v>
      </c>
      <c r="F51" s="11" t="s">
        <v>46</v>
      </c>
      <c r="G51" s="11">
        <v>24</v>
      </c>
      <c r="H51" s="17">
        <v>0</v>
      </c>
      <c r="I51" s="18"/>
      <c r="J51" s="11">
        <f>G51*ROUND(H51,2)</f>
        <v>0</v>
      </c>
      <c r="K51" s="11"/>
      <c r="L51" s="11"/>
      <c r="M51" s="11"/>
      <c r="AA51" s="2">
        <f>H51*D51*C51*B51+I51*(D51+C51+B51+A51+1)</f>
        <v>0</v>
      </c>
    </row>
    <row r="52" spans="1:27" ht="41.4" x14ac:dyDescent="0.25">
      <c r="A52" s="23"/>
      <c r="B52" s="23">
        <v>8</v>
      </c>
      <c r="C52" s="23">
        <v>3</v>
      </c>
      <c r="D52" s="23">
        <v>230</v>
      </c>
      <c r="E52" s="23" t="s">
        <v>67</v>
      </c>
      <c r="F52" s="11" t="s">
        <v>46</v>
      </c>
      <c r="G52" s="11">
        <v>2</v>
      </c>
      <c r="H52" s="17">
        <v>0</v>
      </c>
      <c r="I52" s="18"/>
      <c r="J52" s="11">
        <f>G52*ROUND(H52,2)</f>
        <v>0</v>
      </c>
      <c r="K52" s="11"/>
      <c r="L52" s="11"/>
      <c r="M52" s="11"/>
      <c r="AA52" s="2">
        <f>H52*D52*C52*B52+I52*(D52+C52+B52+A52+1)</f>
        <v>0</v>
      </c>
    </row>
    <row r="53" spans="1:27" ht="55.2" x14ac:dyDescent="0.25">
      <c r="A53" s="23"/>
      <c r="B53" s="23">
        <v>8</v>
      </c>
      <c r="C53" s="23">
        <v>3</v>
      </c>
      <c r="D53" s="23">
        <v>240</v>
      </c>
      <c r="E53" s="23" t="s">
        <v>68</v>
      </c>
      <c r="F53" s="11" t="s">
        <v>46</v>
      </c>
      <c r="G53" s="11">
        <v>2</v>
      </c>
      <c r="H53" s="17">
        <v>0</v>
      </c>
      <c r="I53" s="18"/>
      <c r="J53" s="11">
        <f>G53*ROUND(H53,2)</f>
        <v>0</v>
      </c>
      <c r="K53" s="11"/>
      <c r="L53" s="11"/>
      <c r="M53" s="11"/>
      <c r="AA53" s="2">
        <f>H53*D53*C53*B53+I53*(D53+C53+B53+A53+1)</f>
        <v>0</v>
      </c>
    </row>
    <row r="54" spans="1:27" ht="27.6" x14ac:dyDescent="0.25">
      <c r="A54" s="23"/>
      <c r="B54" s="23">
        <v>8</v>
      </c>
      <c r="C54" s="23">
        <v>3</v>
      </c>
      <c r="D54" s="23">
        <v>250</v>
      </c>
      <c r="E54" s="23" t="s">
        <v>69</v>
      </c>
      <c r="F54" s="11" t="s">
        <v>46</v>
      </c>
      <c r="G54" s="11">
        <v>2</v>
      </c>
      <c r="H54" s="17">
        <v>0</v>
      </c>
      <c r="I54" s="18"/>
      <c r="J54" s="11">
        <f>G54*ROUND(H54,2)</f>
        <v>0</v>
      </c>
      <c r="K54" s="11"/>
      <c r="L54" s="11"/>
      <c r="M54" s="11"/>
      <c r="AA54" s="2">
        <f>H54*D54*C54*B54+I54*(D54+C54+B54+A54+1)</f>
        <v>0</v>
      </c>
    </row>
    <row r="55" spans="1:27" ht="27.6" x14ac:dyDescent="0.25">
      <c r="A55" s="23"/>
      <c r="B55" s="23">
        <v>8</v>
      </c>
      <c r="C55" s="23">
        <v>3</v>
      </c>
      <c r="D55" s="23">
        <v>260</v>
      </c>
      <c r="E55" s="23" t="s">
        <v>70</v>
      </c>
      <c r="F55" s="11" t="s">
        <v>46</v>
      </c>
      <c r="G55" s="11">
        <v>2</v>
      </c>
      <c r="H55" s="17">
        <v>0</v>
      </c>
      <c r="I55" s="18"/>
      <c r="J55" s="11">
        <f>G55*ROUND(H55,2)</f>
        <v>0</v>
      </c>
      <c r="K55" s="11"/>
      <c r="L55" s="11"/>
      <c r="M55" s="11"/>
      <c r="AA55" s="2">
        <f>H55*D55*C55*B55+I55*(D55+C55+B55+A55+1)</f>
        <v>0</v>
      </c>
    </row>
    <row r="56" spans="1:27" ht="55.2" x14ac:dyDescent="0.25">
      <c r="A56" s="23"/>
      <c r="B56" s="23">
        <v>8</v>
      </c>
      <c r="C56" s="23">
        <v>3</v>
      </c>
      <c r="D56" s="23">
        <v>270</v>
      </c>
      <c r="E56" s="23" t="s">
        <v>71</v>
      </c>
      <c r="F56" s="11" t="s">
        <v>46</v>
      </c>
      <c r="G56" s="11">
        <v>18</v>
      </c>
      <c r="H56" s="17">
        <v>0</v>
      </c>
      <c r="I56" s="18"/>
      <c r="J56" s="11">
        <f>G56*ROUND(H56,2)</f>
        <v>0</v>
      </c>
      <c r="K56" s="11"/>
      <c r="L56" s="11"/>
      <c r="M56" s="11"/>
      <c r="AA56" s="2">
        <f>H56*D56*C56*B56+I56*(D56+C56+B56+A56+1)</f>
        <v>0</v>
      </c>
    </row>
    <row r="57" spans="1:27" ht="27.6" x14ac:dyDescent="0.25">
      <c r="A57" s="23"/>
      <c r="B57" s="23">
        <v>8</v>
      </c>
      <c r="C57" s="23">
        <v>3</v>
      </c>
      <c r="D57" s="23">
        <v>280</v>
      </c>
      <c r="E57" s="23" t="s">
        <v>72</v>
      </c>
      <c r="F57" s="11" t="s">
        <v>40</v>
      </c>
      <c r="G57" s="11">
        <v>18</v>
      </c>
      <c r="H57" s="17">
        <v>0</v>
      </c>
      <c r="I57" s="18"/>
      <c r="J57" s="11">
        <f>G57*ROUND(H57,2)</f>
        <v>0</v>
      </c>
      <c r="K57" s="11"/>
      <c r="L57" s="11"/>
      <c r="M57" s="11"/>
      <c r="AA57" s="2">
        <f>H57*D57*C57*B57+I57*(D57+C57+B57+A57+1)</f>
        <v>0</v>
      </c>
    </row>
    <row r="58" spans="1:27" ht="27.6" x14ac:dyDescent="0.25">
      <c r="A58" s="23"/>
      <c r="B58" s="23">
        <v>8</v>
      </c>
      <c r="C58" s="23">
        <v>3</v>
      </c>
      <c r="D58" s="23">
        <v>290</v>
      </c>
      <c r="E58" s="23" t="s">
        <v>73</v>
      </c>
      <c r="F58" s="11" t="s">
        <v>46</v>
      </c>
      <c r="G58" s="11">
        <v>3</v>
      </c>
      <c r="H58" s="17">
        <v>0</v>
      </c>
      <c r="I58" s="18"/>
      <c r="J58" s="11">
        <f>G58*ROUND(H58,2)</f>
        <v>0</v>
      </c>
      <c r="K58" s="11"/>
      <c r="L58" s="11"/>
      <c r="M58" s="11"/>
      <c r="AA58" s="2">
        <f>H58*D58*C58*B58+I58*(D58+C58+B58+A58+1)</f>
        <v>0</v>
      </c>
    </row>
    <row r="59" spans="1:27" ht="41.4" x14ac:dyDescent="0.25">
      <c r="A59" s="23"/>
      <c r="B59" s="23">
        <v>8</v>
      </c>
      <c r="C59" s="23">
        <v>3</v>
      </c>
      <c r="D59" s="23">
        <v>300</v>
      </c>
      <c r="E59" s="23" t="s">
        <v>74</v>
      </c>
      <c r="F59" s="11" t="s">
        <v>46</v>
      </c>
      <c r="G59" s="11">
        <v>4</v>
      </c>
      <c r="H59" s="17">
        <v>0</v>
      </c>
      <c r="I59" s="18"/>
      <c r="J59" s="11">
        <f>G59*ROUND(H59,2)</f>
        <v>0</v>
      </c>
      <c r="K59" s="11"/>
      <c r="L59" s="11"/>
      <c r="M59" s="11"/>
      <c r="AA59" s="2">
        <f>H59*D59*C59*B59+I59*(D59+C59+B59+A59+1)</f>
        <v>0</v>
      </c>
    </row>
    <row r="60" spans="1:27" ht="55.2" x14ac:dyDescent="0.25">
      <c r="A60" s="23"/>
      <c r="B60" s="23">
        <v>8</v>
      </c>
      <c r="C60" s="23">
        <v>3</v>
      </c>
      <c r="D60" s="23">
        <v>310</v>
      </c>
      <c r="E60" s="23" t="s">
        <v>75</v>
      </c>
      <c r="F60" s="11" t="s">
        <v>40</v>
      </c>
      <c r="G60" s="11">
        <v>1</v>
      </c>
      <c r="H60" s="17">
        <v>0</v>
      </c>
      <c r="I60" s="18"/>
      <c r="J60" s="11">
        <f>G60*ROUND(H60,2)</f>
        <v>0</v>
      </c>
      <c r="K60" s="11"/>
      <c r="L60" s="11"/>
      <c r="M60" s="11"/>
      <c r="AA60" s="2">
        <f>H60*D60*C60*B60+I60*(D60+C60+B60+A60+1)</f>
        <v>0</v>
      </c>
    </row>
    <row r="61" spans="1:27" x14ac:dyDescent="0.25">
      <c r="A61" s="23"/>
      <c r="B61" s="23">
        <v>8</v>
      </c>
      <c r="C61" s="23">
        <v>3</v>
      </c>
      <c r="D61" s="23">
        <v>320</v>
      </c>
      <c r="E61" s="23" t="s">
        <v>76</v>
      </c>
      <c r="F61" s="11" t="s">
        <v>36</v>
      </c>
      <c r="G61" s="11">
        <v>1</v>
      </c>
      <c r="H61" s="17">
        <v>0</v>
      </c>
      <c r="I61" s="18"/>
      <c r="J61" s="11">
        <f>G61*ROUND(H61,2)</f>
        <v>0</v>
      </c>
      <c r="K61" s="11"/>
      <c r="L61" s="11"/>
      <c r="M61" s="11"/>
      <c r="AA61" s="2">
        <f>H61*D61*C61*B61+I61*(D61+C61+B61+A61+1)</f>
        <v>0</v>
      </c>
    </row>
    <row r="62" spans="1:27" ht="41.4" x14ac:dyDescent="0.25">
      <c r="A62" s="23"/>
      <c r="B62" s="23">
        <v>8</v>
      </c>
      <c r="C62" s="23">
        <v>3</v>
      </c>
      <c r="D62" s="23">
        <v>330</v>
      </c>
      <c r="E62" s="23" t="s">
        <v>77</v>
      </c>
      <c r="F62" s="11" t="s">
        <v>46</v>
      </c>
      <c r="G62" s="11">
        <v>1</v>
      </c>
      <c r="H62" s="17">
        <v>0</v>
      </c>
      <c r="I62" s="18"/>
      <c r="J62" s="11">
        <f>G62*ROUND(H62,2)</f>
        <v>0</v>
      </c>
      <c r="K62" s="11"/>
      <c r="L62" s="11"/>
      <c r="M62" s="11"/>
      <c r="AA62" s="2">
        <f>H62*D62*C62*B62+I62*(D62+C62+B62+A62+1)</f>
        <v>0</v>
      </c>
    </row>
    <row r="63" spans="1:27" x14ac:dyDescent="0.25">
      <c r="A63" s="4"/>
      <c r="B63" s="4">
        <v>8</v>
      </c>
      <c r="C63" s="4">
        <v>5</v>
      </c>
      <c r="D63" s="4"/>
      <c r="E63" s="4" t="s">
        <v>78</v>
      </c>
      <c r="F63" s="13"/>
      <c r="G63" s="13"/>
      <c r="H63" s="14"/>
      <c r="I63" s="15"/>
      <c r="J63" s="16">
        <f>SUM(J64:J95)</f>
        <v>0</v>
      </c>
      <c r="K63" s="11">
        <f>SUM(J64:J95)*(100-ROUND(I63,2))/100</f>
        <v>0</v>
      </c>
      <c r="L63" s="11"/>
      <c r="M63" s="11"/>
      <c r="AA63" s="2">
        <f>H63*D63*C63*B63+I63*(D63+C63+B63+A63+1)</f>
        <v>0</v>
      </c>
    </row>
    <row r="64" spans="1:27" ht="55.2" x14ac:dyDescent="0.25">
      <c r="A64" s="23"/>
      <c r="B64" s="23">
        <v>8</v>
      </c>
      <c r="C64" s="23">
        <v>5</v>
      </c>
      <c r="D64" s="23">
        <v>10</v>
      </c>
      <c r="E64" s="23" t="s">
        <v>79</v>
      </c>
      <c r="F64" s="11"/>
      <c r="G64" s="11">
        <v>0</v>
      </c>
      <c r="H64" s="17">
        <v>0</v>
      </c>
      <c r="I64" s="18"/>
      <c r="J64" s="11">
        <f>G64*ROUND(H64,2)</f>
        <v>0</v>
      </c>
      <c r="K64" s="11"/>
      <c r="L64" s="11"/>
      <c r="M64" s="11"/>
      <c r="AA64" s="2">
        <f>H64*D64*C64*B64+I64*(D64+C64+B64+A64+1)</f>
        <v>0</v>
      </c>
    </row>
    <row r="65" spans="1:27" ht="82.8" x14ac:dyDescent="0.25">
      <c r="A65" s="23"/>
      <c r="B65" s="23">
        <v>8</v>
      </c>
      <c r="C65" s="23">
        <v>5</v>
      </c>
      <c r="D65" s="23">
        <v>20</v>
      </c>
      <c r="E65" s="23" t="s">
        <v>80</v>
      </c>
      <c r="F65" s="11"/>
      <c r="G65" s="11">
        <v>0</v>
      </c>
      <c r="H65" s="17">
        <v>0</v>
      </c>
      <c r="I65" s="18"/>
      <c r="J65" s="11">
        <f>G65*ROUND(H65,2)</f>
        <v>0</v>
      </c>
      <c r="K65" s="11"/>
      <c r="L65" s="11"/>
      <c r="M65" s="11"/>
      <c r="AA65" s="2">
        <f>H65*D65*C65*B65+I65*(D65+C65+B65+A65+1)</f>
        <v>0</v>
      </c>
    </row>
    <row r="66" spans="1:27" ht="96.6" x14ac:dyDescent="0.25">
      <c r="A66" s="23"/>
      <c r="B66" s="23">
        <v>8</v>
      </c>
      <c r="C66" s="23">
        <v>5</v>
      </c>
      <c r="D66" s="23">
        <v>30</v>
      </c>
      <c r="E66" s="23" t="s">
        <v>81</v>
      </c>
      <c r="F66" s="11" t="s">
        <v>82</v>
      </c>
      <c r="G66" s="11">
        <v>4</v>
      </c>
      <c r="H66" s="17">
        <v>0</v>
      </c>
      <c r="I66" s="18"/>
      <c r="J66" s="11">
        <f>G66*ROUND(H66,2)</f>
        <v>0</v>
      </c>
      <c r="K66" s="11"/>
      <c r="L66" s="11"/>
      <c r="M66" s="11"/>
      <c r="AA66" s="2">
        <f>H66*D66*C66*B66+I66*(D66+C66+B66+A66+1)</f>
        <v>0</v>
      </c>
    </row>
    <row r="67" spans="1:27" x14ac:dyDescent="0.25">
      <c r="A67" s="23"/>
      <c r="B67" s="23">
        <v>8</v>
      </c>
      <c r="C67" s="23">
        <v>5</v>
      </c>
      <c r="D67" s="23">
        <v>40</v>
      </c>
      <c r="E67" s="23" t="s">
        <v>83</v>
      </c>
      <c r="F67" s="11" t="s">
        <v>40</v>
      </c>
      <c r="G67" s="11">
        <v>1</v>
      </c>
      <c r="H67" s="17">
        <v>0</v>
      </c>
      <c r="I67" s="18"/>
      <c r="J67" s="11">
        <f>G67*ROUND(H67,2)</f>
        <v>0</v>
      </c>
      <c r="K67" s="11"/>
      <c r="L67" s="11"/>
      <c r="M67" s="11"/>
      <c r="AA67" s="2">
        <f>H67*D67*C67*B67+I67*(D67+C67+B67+A67+1)</f>
        <v>0</v>
      </c>
    </row>
    <row r="68" spans="1:27" ht="27.6" x14ac:dyDescent="0.25">
      <c r="A68" s="23"/>
      <c r="B68" s="23">
        <v>8</v>
      </c>
      <c r="C68" s="23">
        <v>5</v>
      </c>
      <c r="D68" s="23">
        <v>50</v>
      </c>
      <c r="E68" s="23" t="s">
        <v>84</v>
      </c>
      <c r="F68" s="11" t="s">
        <v>36</v>
      </c>
      <c r="G68" s="11">
        <v>2</v>
      </c>
      <c r="H68" s="17">
        <v>0</v>
      </c>
      <c r="I68" s="18"/>
      <c r="J68" s="11">
        <f>G68*ROUND(H68,2)</f>
        <v>0</v>
      </c>
      <c r="K68" s="11"/>
      <c r="L68" s="11"/>
      <c r="M68" s="11"/>
      <c r="AA68" s="2">
        <f>H68*D68*C68*B68+I68*(D68+C68+B68+A68+1)</f>
        <v>0</v>
      </c>
    </row>
    <row r="69" spans="1:27" ht="27.6" x14ac:dyDescent="0.25">
      <c r="A69" s="23"/>
      <c r="B69" s="23">
        <v>8</v>
      </c>
      <c r="C69" s="23">
        <v>5</v>
      </c>
      <c r="D69" s="23">
        <v>60</v>
      </c>
      <c r="E69" s="23" t="s">
        <v>85</v>
      </c>
      <c r="F69" s="11" t="s">
        <v>36</v>
      </c>
      <c r="G69" s="11">
        <v>2</v>
      </c>
      <c r="H69" s="17">
        <v>0</v>
      </c>
      <c r="I69" s="18"/>
      <c r="J69" s="11">
        <f>G69*ROUND(H69,2)</f>
        <v>0</v>
      </c>
      <c r="K69" s="11"/>
      <c r="L69" s="11"/>
      <c r="M69" s="11"/>
      <c r="AA69" s="2">
        <f>H69*D69*C69*B69+I69*(D69+C69+B69+A69+1)</f>
        <v>0</v>
      </c>
    </row>
    <row r="70" spans="1:27" ht="27.6" x14ac:dyDescent="0.25">
      <c r="A70" s="23"/>
      <c r="B70" s="23">
        <v>8</v>
      </c>
      <c r="C70" s="23">
        <v>5</v>
      </c>
      <c r="D70" s="23">
        <v>70</v>
      </c>
      <c r="E70" s="23" t="s">
        <v>86</v>
      </c>
      <c r="F70" s="11" t="s">
        <v>36</v>
      </c>
      <c r="G70" s="11">
        <v>5</v>
      </c>
      <c r="H70" s="17">
        <v>0</v>
      </c>
      <c r="I70" s="18"/>
      <c r="J70" s="11">
        <f>G70*ROUND(H70,2)</f>
        <v>0</v>
      </c>
      <c r="K70" s="11"/>
      <c r="L70" s="11"/>
      <c r="M70" s="11"/>
      <c r="AA70" s="2">
        <f>H70*D70*C70*B70+I70*(D70+C70+B70+A70+1)</f>
        <v>0</v>
      </c>
    </row>
    <row r="71" spans="1:27" ht="27.6" x14ac:dyDescent="0.25">
      <c r="A71" s="23"/>
      <c r="B71" s="23">
        <v>8</v>
      </c>
      <c r="C71" s="23">
        <v>5</v>
      </c>
      <c r="D71" s="23">
        <v>80</v>
      </c>
      <c r="E71" s="23" t="s">
        <v>87</v>
      </c>
      <c r="F71" s="11" t="s">
        <v>40</v>
      </c>
      <c r="G71" s="11">
        <v>1</v>
      </c>
      <c r="H71" s="17">
        <v>0</v>
      </c>
      <c r="I71" s="18"/>
      <c r="J71" s="11">
        <f>G71*ROUND(H71,2)</f>
        <v>0</v>
      </c>
      <c r="K71" s="11"/>
      <c r="L71" s="11"/>
      <c r="M71" s="11"/>
      <c r="AA71" s="2">
        <f>H71*D71*C71*B71+I71*(D71+C71+B71+A71+1)</f>
        <v>0</v>
      </c>
    </row>
    <row r="72" spans="1:27" x14ac:dyDescent="0.25">
      <c r="A72" s="23"/>
      <c r="B72" s="23">
        <v>8</v>
      </c>
      <c r="C72" s="23">
        <v>5</v>
      </c>
      <c r="D72" s="23">
        <v>90</v>
      </c>
      <c r="E72" s="23" t="s">
        <v>88</v>
      </c>
      <c r="F72" s="11" t="s">
        <v>36</v>
      </c>
      <c r="G72" s="11">
        <v>1</v>
      </c>
      <c r="H72" s="17">
        <v>0</v>
      </c>
      <c r="I72" s="18"/>
      <c r="J72" s="11">
        <f>G72*ROUND(H72,2)</f>
        <v>0</v>
      </c>
      <c r="K72" s="11"/>
      <c r="L72" s="11"/>
      <c r="M72" s="11"/>
      <c r="AA72" s="2">
        <f>H72*D72*C72*B72+I72*(D72+C72+B72+A72+1)</f>
        <v>0</v>
      </c>
    </row>
    <row r="73" spans="1:27" x14ac:dyDescent="0.25">
      <c r="A73" s="23"/>
      <c r="B73" s="23">
        <v>8</v>
      </c>
      <c r="C73" s="23">
        <v>5</v>
      </c>
      <c r="D73" s="23">
        <v>100</v>
      </c>
      <c r="E73" s="23" t="s">
        <v>89</v>
      </c>
      <c r="F73" s="11" t="s">
        <v>36</v>
      </c>
      <c r="G73" s="11">
        <v>1</v>
      </c>
      <c r="H73" s="17">
        <v>0</v>
      </c>
      <c r="I73" s="18"/>
      <c r="J73" s="11">
        <f>G73*ROUND(H73,2)</f>
        <v>0</v>
      </c>
      <c r="K73" s="11"/>
      <c r="L73" s="11"/>
      <c r="M73" s="11"/>
      <c r="AA73" s="2">
        <f>H73*D73*C73*B73+I73*(D73+C73+B73+A73+1)</f>
        <v>0</v>
      </c>
    </row>
    <row r="74" spans="1:27" x14ac:dyDescent="0.25">
      <c r="A74" s="23"/>
      <c r="B74" s="23">
        <v>8</v>
      </c>
      <c r="C74" s="23">
        <v>5</v>
      </c>
      <c r="D74" s="23">
        <v>110</v>
      </c>
      <c r="E74" s="23" t="s">
        <v>90</v>
      </c>
      <c r="F74" s="11" t="s">
        <v>36</v>
      </c>
      <c r="G74" s="11">
        <v>2</v>
      </c>
      <c r="H74" s="17">
        <v>0</v>
      </c>
      <c r="I74" s="18"/>
      <c r="J74" s="11">
        <f>G74*ROUND(H74,2)</f>
        <v>0</v>
      </c>
      <c r="K74" s="11"/>
      <c r="L74" s="11"/>
      <c r="M74" s="11"/>
      <c r="AA74" s="2">
        <f>H74*D74*C74*B74+I74*(D74+C74+B74+A74+1)</f>
        <v>0</v>
      </c>
    </row>
    <row r="75" spans="1:27" x14ac:dyDescent="0.25">
      <c r="A75" s="23"/>
      <c r="B75" s="23">
        <v>8</v>
      </c>
      <c r="C75" s="23">
        <v>5</v>
      </c>
      <c r="D75" s="23">
        <v>120</v>
      </c>
      <c r="E75" s="23" t="s">
        <v>91</v>
      </c>
      <c r="F75" s="11" t="s">
        <v>36</v>
      </c>
      <c r="G75" s="11">
        <v>4</v>
      </c>
      <c r="H75" s="17">
        <v>0</v>
      </c>
      <c r="I75" s="18"/>
      <c r="J75" s="11">
        <f>G75*ROUND(H75,2)</f>
        <v>0</v>
      </c>
      <c r="K75" s="11"/>
      <c r="L75" s="11"/>
      <c r="M75" s="11"/>
      <c r="AA75" s="2">
        <f>H75*D75*C75*B75+I75*(D75+C75+B75+A75+1)</f>
        <v>0</v>
      </c>
    </row>
    <row r="76" spans="1:27" x14ac:dyDescent="0.25">
      <c r="A76" s="23"/>
      <c r="B76" s="23">
        <v>8</v>
      </c>
      <c r="C76" s="23">
        <v>5</v>
      </c>
      <c r="D76" s="23">
        <v>130</v>
      </c>
      <c r="E76" s="23" t="s">
        <v>92</v>
      </c>
      <c r="F76" s="11" t="s">
        <v>36</v>
      </c>
      <c r="G76" s="11">
        <v>2</v>
      </c>
      <c r="H76" s="17">
        <v>0</v>
      </c>
      <c r="I76" s="18"/>
      <c r="J76" s="11">
        <f>G76*ROUND(H76,2)</f>
        <v>0</v>
      </c>
      <c r="K76" s="11"/>
      <c r="L76" s="11"/>
      <c r="M76" s="11"/>
      <c r="AA76" s="2">
        <f>H76*D76*C76*B76+I76*(D76+C76+B76+A76+1)</f>
        <v>0</v>
      </c>
    </row>
    <row r="77" spans="1:27" x14ac:dyDescent="0.25">
      <c r="A77" s="23"/>
      <c r="B77" s="23">
        <v>8</v>
      </c>
      <c r="C77" s="23">
        <v>5</v>
      </c>
      <c r="D77" s="23">
        <v>140</v>
      </c>
      <c r="E77" s="23" t="s">
        <v>93</v>
      </c>
      <c r="F77" s="11" t="s">
        <v>36</v>
      </c>
      <c r="G77" s="11">
        <v>1</v>
      </c>
      <c r="H77" s="17">
        <v>0</v>
      </c>
      <c r="I77" s="18"/>
      <c r="J77" s="11">
        <f>G77*ROUND(H77,2)</f>
        <v>0</v>
      </c>
      <c r="K77" s="11"/>
      <c r="L77" s="11"/>
      <c r="M77" s="11"/>
      <c r="AA77" s="2">
        <f>H77*D77*C77*B77+I77*(D77+C77+B77+A77+1)</f>
        <v>0</v>
      </c>
    </row>
    <row r="78" spans="1:27" x14ac:dyDescent="0.25">
      <c r="A78" s="23"/>
      <c r="B78" s="23">
        <v>8</v>
      </c>
      <c r="C78" s="23">
        <v>5</v>
      </c>
      <c r="D78" s="23">
        <v>150</v>
      </c>
      <c r="E78" s="23" t="s">
        <v>94</v>
      </c>
      <c r="F78" s="11" t="s">
        <v>36</v>
      </c>
      <c r="G78" s="11">
        <v>2</v>
      </c>
      <c r="H78" s="17">
        <v>0</v>
      </c>
      <c r="I78" s="18"/>
      <c r="J78" s="11">
        <f>G78*ROUND(H78,2)</f>
        <v>0</v>
      </c>
      <c r="K78" s="11"/>
      <c r="L78" s="11"/>
      <c r="M78" s="11"/>
      <c r="AA78" s="2">
        <f>H78*D78*C78*B78+I78*(D78+C78+B78+A78+1)</f>
        <v>0</v>
      </c>
    </row>
    <row r="79" spans="1:27" ht="27.6" x14ac:dyDescent="0.25">
      <c r="A79" s="23"/>
      <c r="B79" s="23">
        <v>8</v>
      </c>
      <c r="C79" s="23">
        <v>5</v>
      </c>
      <c r="D79" s="23">
        <v>160</v>
      </c>
      <c r="E79" s="23" t="s">
        <v>95</v>
      </c>
      <c r="F79" s="11" t="s">
        <v>36</v>
      </c>
      <c r="G79" s="11">
        <v>1</v>
      </c>
      <c r="H79" s="17">
        <v>0</v>
      </c>
      <c r="I79" s="18"/>
      <c r="J79" s="11">
        <f>G79*ROUND(H79,2)</f>
        <v>0</v>
      </c>
      <c r="K79" s="11"/>
      <c r="L79" s="11"/>
      <c r="M79" s="11"/>
      <c r="AA79" s="2">
        <f>H79*D79*C79*B79+I79*(D79+C79+B79+A79+1)</f>
        <v>0</v>
      </c>
    </row>
    <row r="80" spans="1:27" ht="27.6" x14ac:dyDescent="0.25">
      <c r="A80" s="23"/>
      <c r="B80" s="23">
        <v>8</v>
      </c>
      <c r="C80" s="23">
        <v>5</v>
      </c>
      <c r="D80" s="23">
        <v>170</v>
      </c>
      <c r="E80" s="23" t="s">
        <v>96</v>
      </c>
      <c r="F80" s="11" t="s">
        <v>36</v>
      </c>
      <c r="G80" s="11">
        <v>13</v>
      </c>
      <c r="H80" s="17">
        <v>0</v>
      </c>
      <c r="I80" s="18"/>
      <c r="J80" s="11">
        <f>G80*ROUND(H80,2)</f>
        <v>0</v>
      </c>
      <c r="K80" s="11"/>
      <c r="L80" s="11"/>
      <c r="M80" s="11"/>
      <c r="AA80" s="2">
        <f>H80*D80*C80*B80+I80*(D80+C80+B80+A80+1)</f>
        <v>0</v>
      </c>
    </row>
    <row r="81" spans="1:27" ht="27.6" x14ac:dyDescent="0.25">
      <c r="A81" s="23"/>
      <c r="B81" s="23">
        <v>8</v>
      </c>
      <c r="C81" s="23">
        <v>5</v>
      </c>
      <c r="D81" s="23">
        <v>180</v>
      </c>
      <c r="E81" s="23" t="s">
        <v>97</v>
      </c>
      <c r="F81" s="11" t="s">
        <v>36</v>
      </c>
      <c r="G81" s="11">
        <v>85</v>
      </c>
      <c r="H81" s="17">
        <v>0</v>
      </c>
      <c r="I81" s="18"/>
      <c r="J81" s="11">
        <f>G81*ROUND(H81,2)</f>
        <v>0</v>
      </c>
      <c r="K81" s="11"/>
      <c r="L81" s="11"/>
      <c r="M81" s="11"/>
      <c r="AA81" s="2">
        <f>H81*D81*C81*B81+I81*(D81+C81+B81+A81+1)</f>
        <v>0</v>
      </c>
    </row>
    <row r="82" spans="1:27" ht="27.6" x14ac:dyDescent="0.25">
      <c r="A82" s="23"/>
      <c r="B82" s="23">
        <v>8</v>
      </c>
      <c r="C82" s="23">
        <v>5</v>
      </c>
      <c r="D82" s="23">
        <v>190</v>
      </c>
      <c r="E82" s="23" t="s">
        <v>98</v>
      </c>
      <c r="F82" s="11" t="s">
        <v>36</v>
      </c>
      <c r="G82" s="11">
        <v>3</v>
      </c>
      <c r="H82" s="17">
        <v>0</v>
      </c>
      <c r="I82" s="18"/>
      <c r="J82" s="11">
        <f>G82*ROUND(H82,2)</f>
        <v>0</v>
      </c>
      <c r="K82" s="11"/>
      <c r="L82" s="11"/>
      <c r="M82" s="11"/>
      <c r="AA82" s="2">
        <f>H82*D82*C82*B82+I82*(D82+C82+B82+A82+1)</f>
        <v>0</v>
      </c>
    </row>
    <row r="83" spans="1:27" x14ac:dyDescent="0.25">
      <c r="A83" s="23"/>
      <c r="B83" s="23">
        <v>8</v>
      </c>
      <c r="C83" s="23">
        <v>5</v>
      </c>
      <c r="D83" s="23">
        <v>200</v>
      </c>
      <c r="E83" s="23" t="s">
        <v>99</v>
      </c>
      <c r="F83" s="11" t="s">
        <v>36</v>
      </c>
      <c r="G83" s="11">
        <v>4</v>
      </c>
      <c r="H83" s="17">
        <v>0</v>
      </c>
      <c r="I83" s="18"/>
      <c r="J83" s="11">
        <f>G83*ROUND(H83,2)</f>
        <v>0</v>
      </c>
      <c r="K83" s="11"/>
      <c r="L83" s="11"/>
      <c r="M83" s="11"/>
      <c r="AA83" s="2">
        <f>H83*D83*C83*B83+I83*(D83+C83+B83+A83+1)</f>
        <v>0</v>
      </c>
    </row>
    <row r="84" spans="1:27" x14ac:dyDescent="0.25">
      <c r="A84" s="23"/>
      <c r="B84" s="23">
        <v>8</v>
      </c>
      <c r="C84" s="23">
        <v>5</v>
      </c>
      <c r="D84" s="23">
        <v>210</v>
      </c>
      <c r="E84" s="23" t="s">
        <v>100</v>
      </c>
      <c r="F84" s="11" t="s">
        <v>36</v>
      </c>
      <c r="G84" s="11">
        <v>5</v>
      </c>
      <c r="H84" s="17">
        <v>0</v>
      </c>
      <c r="I84" s="18"/>
      <c r="J84" s="11">
        <f>G84*ROUND(H84,2)</f>
        <v>0</v>
      </c>
      <c r="K84" s="11"/>
      <c r="L84" s="11"/>
      <c r="M84" s="11"/>
      <c r="AA84" s="2">
        <f>H84*D84*C84*B84+I84*(D84+C84+B84+A84+1)</f>
        <v>0</v>
      </c>
    </row>
    <row r="85" spans="1:27" ht="27.6" x14ac:dyDescent="0.25">
      <c r="A85" s="23"/>
      <c r="B85" s="23">
        <v>8</v>
      </c>
      <c r="C85" s="23">
        <v>5</v>
      </c>
      <c r="D85" s="23">
        <v>220</v>
      </c>
      <c r="E85" s="23" t="s">
        <v>101</v>
      </c>
      <c r="F85" s="11" t="s">
        <v>36</v>
      </c>
      <c r="G85" s="11">
        <v>5</v>
      </c>
      <c r="H85" s="17">
        <v>0</v>
      </c>
      <c r="I85" s="18"/>
      <c r="J85" s="11">
        <f>G85*ROUND(H85,2)</f>
        <v>0</v>
      </c>
      <c r="K85" s="11"/>
      <c r="L85" s="11"/>
      <c r="M85" s="11"/>
      <c r="AA85" s="2">
        <f>H85*D85*C85*B85+I85*(D85+C85+B85+A85+1)</f>
        <v>0</v>
      </c>
    </row>
    <row r="86" spans="1:27" x14ac:dyDescent="0.25">
      <c r="A86" s="23"/>
      <c r="B86" s="23">
        <v>8</v>
      </c>
      <c r="C86" s="23">
        <v>5</v>
      </c>
      <c r="D86" s="23">
        <v>230</v>
      </c>
      <c r="E86" s="23" t="s">
        <v>102</v>
      </c>
      <c r="F86" s="11" t="s">
        <v>36</v>
      </c>
      <c r="G86" s="11">
        <v>1</v>
      </c>
      <c r="H86" s="17">
        <v>0</v>
      </c>
      <c r="I86" s="18"/>
      <c r="J86" s="11">
        <f>G86*ROUND(H86,2)</f>
        <v>0</v>
      </c>
      <c r="K86" s="11"/>
      <c r="L86" s="11"/>
      <c r="M86" s="11"/>
      <c r="AA86" s="2">
        <f>H86*D86*C86*B86+I86*(D86+C86+B86+A86+1)</f>
        <v>0</v>
      </c>
    </row>
    <row r="87" spans="1:27" ht="27.6" x14ac:dyDescent="0.25">
      <c r="A87" s="23"/>
      <c r="B87" s="23">
        <v>8</v>
      </c>
      <c r="C87" s="23">
        <v>5</v>
      </c>
      <c r="D87" s="23">
        <v>240</v>
      </c>
      <c r="E87" s="23" t="s">
        <v>103</v>
      </c>
      <c r="F87" s="11" t="s">
        <v>36</v>
      </c>
      <c r="G87" s="11">
        <v>2</v>
      </c>
      <c r="H87" s="17">
        <v>0</v>
      </c>
      <c r="I87" s="18"/>
      <c r="J87" s="11">
        <f>G87*ROUND(H87,2)</f>
        <v>0</v>
      </c>
      <c r="K87" s="11"/>
      <c r="L87" s="11"/>
      <c r="M87" s="11"/>
      <c r="AA87" s="2">
        <f>H87*D87*C87*B87+I87*(D87+C87+B87+A87+1)</f>
        <v>0</v>
      </c>
    </row>
    <row r="88" spans="1:27" x14ac:dyDescent="0.25">
      <c r="A88" s="23"/>
      <c r="B88" s="23">
        <v>8</v>
      </c>
      <c r="C88" s="23">
        <v>5</v>
      </c>
      <c r="D88" s="23">
        <v>250</v>
      </c>
      <c r="E88" s="23" t="s">
        <v>104</v>
      </c>
      <c r="F88" s="11" t="s">
        <v>36</v>
      </c>
      <c r="G88" s="11">
        <v>8</v>
      </c>
      <c r="H88" s="17">
        <v>0</v>
      </c>
      <c r="I88" s="18"/>
      <c r="J88" s="11">
        <f>G88*ROUND(H88,2)</f>
        <v>0</v>
      </c>
      <c r="K88" s="11"/>
      <c r="L88" s="11"/>
      <c r="M88" s="11"/>
      <c r="AA88" s="2">
        <f>H88*D88*C88*B88+I88*(D88+C88+B88+A88+1)</f>
        <v>0</v>
      </c>
    </row>
    <row r="89" spans="1:27" x14ac:dyDescent="0.25">
      <c r="A89" s="23"/>
      <c r="B89" s="23">
        <v>8</v>
      </c>
      <c r="C89" s="23">
        <v>5</v>
      </c>
      <c r="D89" s="23">
        <v>260</v>
      </c>
      <c r="E89" s="23" t="s">
        <v>94</v>
      </c>
      <c r="F89" s="11" t="s">
        <v>36</v>
      </c>
      <c r="G89" s="11">
        <v>1</v>
      </c>
      <c r="H89" s="17">
        <v>0</v>
      </c>
      <c r="I89" s="18"/>
      <c r="J89" s="11">
        <f>G89*ROUND(H89,2)</f>
        <v>0</v>
      </c>
      <c r="K89" s="11"/>
      <c r="L89" s="11"/>
      <c r="M89" s="11"/>
      <c r="AA89" s="2">
        <f>H89*D89*C89*B89+I89*(D89+C89+B89+A89+1)</f>
        <v>0</v>
      </c>
    </row>
    <row r="90" spans="1:27" x14ac:dyDescent="0.25">
      <c r="A90" s="23"/>
      <c r="B90" s="23">
        <v>8</v>
      </c>
      <c r="C90" s="23">
        <v>5</v>
      </c>
      <c r="D90" s="23">
        <v>270</v>
      </c>
      <c r="E90" s="23" t="s">
        <v>105</v>
      </c>
      <c r="F90" s="11" t="s">
        <v>36</v>
      </c>
      <c r="G90" s="11">
        <v>7</v>
      </c>
      <c r="H90" s="17">
        <v>0</v>
      </c>
      <c r="I90" s="18"/>
      <c r="J90" s="11">
        <f>G90*ROUND(H90,2)</f>
        <v>0</v>
      </c>
      <c r="K90" s="11"/>
      <c r="L90" s="11"/>
      <c r="M90" s="11"/>
      <c r="AA90" s="2">
        <f>H90*D90*C90*B90+I90*(D90+C90+B90+A90+1)</f>
        <v>0</v>
      </c>
    </row>
    <row r="91" spans="1:27" ht="27.6" x14ac:dyDescent="0.25">
      <c r="A91" s="23"/>
      <c r="B91" s="23">
        <v>8</v>
      </c>
      <c r="C91" s="23">
        <v>5</v>
      </c>
      <c r="D91" s="23">
        <v>280</v>
      </c>
      <c r="E91" s="23" t="s">
        <v>106</v>
      </c>
      <c r="F91" s="11" t="s">
        <v>36</v>
      </c>
      <c r="G91" s="11">
        <v>1</v>
      </c>
      <c r="H91" s="17">
        <v>0</v>
      </c>
      <c r="I91" s="18"/>
      <c r="J91" s="11">
        <f>G91*ROUND(H91,2)</f>
        <v>0</v>
      </c>
      <c r="K91" s="11"/>
      <c r="L91" s="11"/>
      <c r="M91" s="11"/>
      <c r="AA91" s="2">
        <f>H91*D91*C91*B91+I91*(D91+C91+B91+A91+1)</f>
        <v>0</v>
      </c>
    </row>
    <row r="92" spans="1:27" x14ac:dyDescent="0.25">
      <c r="A92" s="23"/>
      <c r="B92" s="23">
        <v>8</v>
      </c>
      <c r="C92" s="23">
        <v>5</v>
      </c>
      <c r="D92" s="23">
        <v>290</v>
      </c>
      <c r="E92" s="23" t="s">
        <v>107</v>
      </c>
      <c r="F92" s="11" t="s">
        <v>36</v>
      </c>
      <c r="G92" s="11">
        <v>1</v>
      </c>
      <c r="H92" s="17">
        <v>0</v>
      </c>
      <c r="I92" s="18"/>
      <c r="J92" s="11">
        <f>G92*ROUND(H92,2)</f>
        <v>0</v>
      </c>
      <c r="K92" s="11"/>
      <c r="L92" s="11"/>
      <c r="M92" s="11"/>
      <c r="AA92" s="2">
        <f>H92*D92*C92*B92+I92*(D92+C92+B92+A92+1)</f>
        <v>0</v>
      </c>
    </row>
    <row r="93" spans="1:27" x14ac:dyDescent="0.25">
      <c r="A93" s="23"/>
      <c r="B93" s="23">
        <v>8</v>
      </c>
      <c r="C93" s="23">
        <v>5</v>
      </c>
      <c r="D93" s="23">
        <v>300</v>
      </c>
      <c r="E93" s="23" t="s">
        <v>108</v>
      </c>
      <c r="F93" s="11" t="s">
        <v>36</v>
      </c>
      <c r="G93" s="11">
        <v>1</v>
      </c>
      <c r="H93" s="17">
        <v>0</v>
      </c>
      <c r="I93" s="18"/>
      <c r="J93" s="11">
        <f>G93*ROUND(H93,2)</f>
        <v>0</v>
      </c>
      <c r="K93" s="11"/>
      <c r="L93" s="11"/>
      <c r="M93" s="11"/>
      <c r="AA93" s="2">
        <f>H93*D93*C93*B93+I93*(D93+C93+B93+A93+1)</f>
        <v>0</v>
      </c>
    </row>
    <row r="94" spans="1:27" ht="27.6" x14ac:dyDescent="0.25">
      <c r="A94" s="23"/>
      <c r="B94" s="23">
        <v>8</v>
      </c>
      <c r="C94" s="23">
        <v>5</v>
      </c>
      <c r="D94" s="23">
        <v>310</v>
      </c>
      <c r="E94" s="23" t="s">
        <v>109</v>
      </c>
      <c r="F94" s="11" t="s">
        <v>36</v>
      </c>
      <c r="G94" s="11">
        <v>2</v>
      </c>
      <c r="H94" s="17">
        <v>0</v>
      </c>
      <c r="I94" s="18"/>
      <c r="J94" s="11">
        <f>G94*ROUND(H94,2)</f>
        <v>0</v>
      </c>
      <c r="K94" s="11"/>
      <c r="L94" s="11"/>
      <c r="M94" s="11"/>
      <c r="AA94" s="2">
        <f>H94*D94*C94*B94+I94*(D94+C94+B94+A94+1)</f>
        <v>0</v>
      </c>
    </row>
    <row r="95" spans="1:27" x14ac:dyDescent="0.25">
      <c r="A95" s="23"/>
      <c r="B95" s="23">
        <v>8</v>
      </c>
      <c r="C95" s="23">
        <v>5</v>
      </c>
      <c r="D95" s="23">
        <v>320</v>
      </c>
      <c r="E95" s="23" t="s">
        <v>110</v>
      </c>
      <c r="F95" s="11" t="s">
        <v>36</v>
      </c>
      <c r="G95" s="11">
        <v>2</v>
      </c>
      <c r="H95" s="17">
        <v>0</v>
      </c>
      <c r="I95" s="18"/>
      <c r="J95" s="11">
        <f>G95*ROUND(H95,2)</f>
        <v>0</v>
      </c>
      <c r="K95" s="11"/>
      <c r="L95" s="11"/>
      <c r="M95" s="11"/>
      <c r="AA95" s="2">
        <f>H95*D95*C95*B95+I95*(D95+C95+B95+A95+1)</f>
        <v>0</v>
      </c>
    </row>
    <row r="96" spans="1:27" x14ac:dyDescent="0.25">
      <c r="A96" s="4"/>
      <c r="B96" s="4">
        <v>8</v>
      </c>
      <c r="C96" s="4">
        <v>6</v>
      </c>
      <c r="D96" s="4"/>
      <c r="E96" s="4" t="s">
        <v>111</v>
      </c>
      <c r="F96" s="13"/>
      <c r="G96" s="13"/>
      <c r="H96" s="14"/>
      <c r="I96" s="15"/>
      <c r="J96" s="16">
        <f>SUM(J97:J103)</f>
        <v>0</v>
      </c>
      <c r="K96" s="11">
        <f>SUM(J97:J103)*(100-ROUND(I96,2))/100</f>
        <v>0</v>
      </c>
      <c r="L96" s="11"/>
      <c r="M96" s="11"/>
      <c r="AA96" s="2">
        <f>H96*D96*C96*B96+I96*(D96+C96+B96+A96+1)</f>
        <v>0</v>
      </c>
    </row>
    <row r="97" spans="1:27" x14ac:dyDescent="0.25">
      <c r="A97" s="23"/>
      <c r="B97" s="23">
        <v>8</v>
      </c>
      <c r="C97" s="23">
        <v>6</v>
      </c>
      <c r="D97" s="23">
        <v>10</v>
      </c>
      <c r="E97" s="23" t="s">
        <v>112</v>
      </c>
      <c r="F97" s="11" t="s">
        <v>113</v>
      </c>
      <c r="G97" s="11">
        <v>50</v>
      </c>
      <c r="H97" s="17">
        <v>0</v>
      </c>
      <c r="I97" s="18"/>
      <c r="J97" s="11">
        <f>G97*ROUND(H97,2)</f>
        <v>0</v>
      </c>
      <c r="K97" s="11"/>
      <c r="L97" s="11"/>
      <c r="M97" s="11"/>
      <c r="AA97" s="2">
        <f>H97*D97*C97*B97+I97*(D97+C97+B97+A97+1)</f>
        <v>0</v>
      </c>
    </row>
    <row r="98" spans="1:27" x14ac:dyDescent="0.25">
      <c r="A98" s="23"/>
      <c r="B98" s="23">
        <v>8</v>
      </c>
      <c r="C98" s="23">
        <v>6</v>
      </c>
      <c r="D98" s="23">
        <v>20</v>
      </c>
      <c r="E98" s="23" t="s">
        <v>114</v>
      </c>
      <c r="F98" s="11" t="s">
        <v>113</v>
      </c>
      <c r="G98" s="11">
        <v>50</v>
      </c>
      <c r="H98" s="17">
        <v>0</v>
      </c>
      <c r="I98" s="18"/>
      <c r="J98" s="11">
        <f>G98*ROUND(H98,2)</f>
        <v>0</v>
      </c>
      <c r="K98" s="11"/>
      <c r="L98" s="11"/>
      <c r="M98" s="11"/>
      <c r="AA98" s="2">
        <f>H98*D98*C98*B98+I98*(D98+C98+B98+A98+1)</f>
        <v>0</v>
      </c>
    </row>
    <row r="99" spans="1:27" ht="27.6" x14ac:dyDescent="0.25">
      <c r="A99" s="23"/>
      <c r="B99" s="23">
        <v>8</v>
      </c>
      <c r="C99" s="23">
        <v>6</v>
      </c>
      <c r="D99" s="23">
        <v>30</v>
      </c>
      <c r="E99" s="23" t="s">
        <v>115</v>
      </c>
      <c r="F99" s="11" t="s">
        <v>82</v>
      </c>
      <c r="G99" s="11">
        <v>1</v>
      </c>
      <c r="H99" s="17">
        <v>0</v>
      </c>
      <c r="I99" s="18"/>
      <c r="J99" s="11">
        <f>G99*ROUND(H99,2)</f>
        <v>0</v>
      </c>
      <c r="K99" s="11"/>
      <c r="L99" s="11"/>
      <c r="M99" s="11"/>
      <c r="AA99" s="2">
        <f>H99*D99*C99*B99+I99*(D99+C99+B99+A99+1)</f>
        <v>0</v>
      </c>
    </row>
    <row r="100" spans="1:27" ht="41.4" x14ac:dyDescent="0.25">
      <c r="A100" s="23"/>
      <c r="B100" s="23">
        <v>8</v>
      </c>
      <c r="C100" s="23">
        <v>6</v>
      </c>
      <c r="D100" s="23">
        <v>40</v>
      </c>
      <c r="E100" s="23" t="s">
        <v>116</v>
      </c>
      <c r="F100" s="11" t="s">
        <v>40</v>
      </c>
      <c r="G100" s="11">
        <v>1</v>
      </c>
      <c r="H100" s="17">
        <v>0</v>
      </c>
      <c r="I100" s="18"/>
      <c r="J100" s="11">
        <f>G100*ROUND(H100,2)</f>
        <v>0</v>
      </c>
      <c r="K100" s="11"/>
      <c r="L100" s="11"/>
      <c r="M100" s="11"/>
      <c r="AA100" s="2">
        <f>H100*D100*C100*B100+I100*(D100+C100+B100+A100+1)</f>
        <v>0</v>
      </c>
    </row>
    <row r="101" spans="1:27" ht="27.6" x14ac:dyDescent="0.25">
      <c r="A101" s="23"/>
      <c r="B101" s="23">
        <v>8</v>
      </c>
      <c r="C101" s="23">
        <v>6</v>
      </c>
      <c r="D101" s="23">
        <v>50</v>
      </c>
      <c r="E101" s="23" t="s">
        <v>117</v>
      </c>
      <c r="F101" s="11" t="s">
        <v>40</v>
      </c>
      <c r="G101" s="11">
        <v>1</v>
      </c>
      <c r="H101" s="17">
        <v>0</v>
      </c>
      <c r="I101" s="18"/>
      <c r="J101" s="11">
        <f>G101*ROUND(H101,2)</f>
        <v>0</v>
      </c>
      <c r="K101" s="11"/>
      <c r="L101" s="11"/>
      <c r="M101" s="11"/>
      <c r="AA101" s="2">
        <f>H101*D101*C101*B101+I101*(D101+C101+B101+A101+1)</f>
        <v>0</v>
      </c>
    </row>
    <row r="102" spans="1:27" ht="41.4" x14ac:dyDescent="0.25">
      <c r="A102" s="23"/>
      <c r="B102" s="23">
        <v>8</v>
      </c>
      <c r="C102" s="23">
        <v>6</v>
      </c>
      <c r="D102" s="23">
        <v>60</v>
      </c>
      <c r="E102" s="23" t="s">
        <v>118</v>
      </c>
      <c r="F102" s="11" t="s">
        <v>40</v>
      </c>
      <c r="G102" s="11">
        <v>1</v>
      </c>
      <c r="H102" s="17">
        <v>0</v>
      </c>
      <c r="I102" s="18"/>
      <c r="J102" s="11">
        <f>G102*ROUND(H102,2)</f>
        <v>0</v>
      </c>
      <c r="K102" s="11"/>
      <c r="L102" s="11"/>
      <c r="M102" s="11"/>
      <c r="AA102" s="2">
        <f>H102*D102*C102*B102+I102*(D102+C102+B102+A102+1)</f>
        <v>0</v>
      </c>
    </row>
    <row r="103" spans="1:27" ht="27.6" x14ac:dyDescent="0.25">
      <c r="A103" s="23"/>
      <c r="B103" s="23">
        <v>8</v>
      </c>
      <c r="C103" s="23">
        <v>6</v>
      </c>
      <c r="D103" s="23">
        <v>70</v>
      </c>
      <c r="E103" s="23" t="s">
        <v>119</v>
      </c>
      <c r="F103" s="11" t="s">
        <v>40</v>
      </c>
      <c r="G103" s="11">
        <v>1</v>
      </c>
      <c r="H103" s="17">
        <v>0</v>
      </c>
      <c r="I103" s="18"/>
      <c r="J103" s="11">
        <f>G103*ROUND(H103,2)</f>
        <v>0</v>
      </c>
      <c r="K103" s="11"/>
      <c r="L103" s="11"/>
      <c r="M103" s="11"/>
      <c r="AA103" s="2">
        <f>H103*D103*C103*B103+I103*(D103+C103+B103+A103+1)</f>
        <v>0</v>
      </c>
    </row>
    <row r="104" spans="1:27" x14ac:dyDescent="0.25">
      <c r="A104" s="4"/>
      <c r="B104" s="4">
        <v>8</v>
      </c>
      <c r="C104" s="4">
        <v>7</v>
      </c>
      <c r="D104" s="4"/>
      <c r="E104" s="4" t="s">
        <v>120</v>
      </c>
      <c r="F104" s="13"/>
      <c r="G104" s="13"/>
      <c r="H104" s="14"/>
      <c r="I104" s="15"/>
      <c r="J104" s="16">
        <f>SUM(J105:J113)</f>
        <v>0</v>
      </c>
      <c r="K104" s="11">
        <f>SUM(J105:J113)*(100-ROUND(I104,2))/100</f>
        <v>0</v>
      </c>
      <c r="L104" s="11"/>
      <c r="M104" s="11"/>
      <c r="AA104" s="2">
        <f>H104*D104*C104*B104+I104*(D104+C104+B104+A104+1)</f>
        <v>0</v>
      </c>
    </row>
    <row r="105" spans="1:27" ht="41.4" x14ac:dyDescent="0.25">
      <c r="A105" s="23"/>
      <c r="B105" s="23">
        <v>8</v>
      </c>
      <c r="C105" s="23">
        <v>7</v>
      </c>
      <c r="D105" s="23">
        <v>10</v>
      </c>
      <c r="E105" s="23" t="s">
        <v>121</v>
      </c>
      <c r="F105" s="11"/>
      <c r="G105" s="11">
        <v>0</v>
      </c>
      <c r="H105" s="17">
        <v>0</v>
      </c>
      <c r="I105" s="18"/>
      <c r="J105" s="11">
        <f>G105*ROUND(H105,2)</f>
        <v>0</v>
      </c>
      <c r="K105" s="11"/>
      <c r="L105" s="11"/>
      <c r="M105" s="11"/>
      <c r="AA105" s="2">
        <f>H105*D105*C105*B105+I105*(D105+C105+B105+A105+1)</f>
        <v>0</v>
      </c>
    </row>
    <row r="106" spans="1:27" ht="55.2" x14ac:dyDescent="0.25">
      <c r="A106" s="23"/>
      <c r="B106" s="23">
        <v>8</v>
      </c>
      <c r="C106" s="23">
        <v>7</v>
      </c>
      <c r="D106" s="23">
        <v>20</v>
      </c>
      <c r="E106" s="23" t="s">
        <v>122</v>
      </c>
      <c r="F106" s="11" t="s">
        <v>36</v>
      </c>
      <c r="G106" s="11">
        <v>2</v>
      </c>
      <c r="H106" s="17">
        <v>0</v>
      </c>
      <c r="I106" s="18"/>
      <c r="J106" s="11">
        <f>G106*ROUND(H106,2)</f>
        <v>0</v>
      </c>
      <c r="K106" s="11"/>
      <c r="L106" s="11"/>
      <c r="M106" s="11"/>
      <c r="AA106" s="2">
        <f>H106*D106*C106*B106+I106*(D106+C106+B106+A106+1)</f>
        <v>0</v>
      </c>
    </row>
    <row r="107" spans="1:27" ht="41.4" x14ac:dyDescent="0.25">
      <c r="A107" s="23"/>
      <c r="B107" s="23">
        <v>8</v>
      </c>
      <c r="C107" s="23">
        <v>7</v>
      </c>
      <c r="D107" s="23">
        <v>30</v>
      </c>
      <c r="E107" s="23" t="s">
        <v>123</v>
      </c>
      <c r="F107" s="11" t="s">
        <v>36</v>
      </c>
      <c r="G107" s="11">
        <v>10</v>
      </c>
      <c r="H107" s="17">
        <v>0</v>
      </c>
      <c r="I107" s="18"/>
      <c r="J107" s="11">
        <f>G107*ROUND(H107,2)</f>
        <v>0</v>
      </c>
      <c r="K107" s="11"/>
      <c r="L107" s="11"/>
      <c r="M107" s="11"/>
      <c r="AA107" s="2">
        <f>H107*D107*C107*B107+I107*(D107+C107+B107+A107+1)</f>
        <v>0</v>
      </c>
    </row>
    <row r="108" spans="1:27" ht="41.4" x14ac:dyDescent="0.25">
      <c r="A108" s="23"/>
      <c r="B108" s="23">
        <v>8</v>
      </c>
      <c r="C108" s="23">
        <v>7</v>
      </c>
      <c r="D108" s="23">
        <v>40</v>
      </c>
      <c r="E108" s="23" t="s">
        <v>124</v>
      </c>
      <c r="F108" s="11" t="s">
        <v>36</v>
      </c>
      <c r="G108" s="11">
        <v>14</v>
      </c>
      <c r="H108" s="17">
        <v>0</v>
      </c>
      <c r="I108" s="18"/>
      <c r="J108" s="11">
        <f>G108*ROUND(H108,2)</f>
        <v>0</v>
      </c>
      <c r="K108" s="11"/>
      <c r="L108" s="11"/>
      <c r="M108" s="11"/>
      <c r="AA108" s="2">
        <f>H108*D108*C108*B108+I108*(D108+C108+B108+A108+1)</f>
        <v>0</v>
      </c>
    </row>
    <row r="109" spans="1:27" ht="41.4" x14ac:dyDescent="0.25">
      <c r="A109" s="23"/>
      <c r="B109" s="23">
        <v>8</v>
      </c>
      <c r="C109" s="23">
        <v>7</v>
      </c>
      <c r="D109" s="23">
        <v>50</v>
      </c>
      <c r="E109" s="23" t="s">
        <v>125</v>
      </c>
      <c r="F109" s="11" t="s">
        <v>18</v>
      </c>
      <c r="G109" s="11">
        <v>2</v>
      </c>
      <c r="H109" s="17">
        <v>0</v>
      </c>
      <c r="I109" s="18"/>
      <c r="J109" s="11">
        <f>G109*ROUND(H109,2)</f>
        <v>0</v>
      </c>
      <c r="K109" s="11"/>
      <c r="L109" s="11"/>
      <c r="M109" s="11"/>
      <c r="AA109" s="2">
        <f>H109*D109*C109*B109+I109*(D109+C109+B109+A109+1)</f>
        <v>0</v>
      </c>
    </row>
    <row r="110" spans="1:27" ht="41.4" x14ac:dyDescent="0.25">
      <c r="A110" s="23"/>
      <c r="B110" s="23">
        <v>8</v>
      </c>
      <c r="C110" s="23">
        <v>7</v>
      </c>
      <c r="D110" s="23">
        <v>60</v>
      </c>
      <c r="E110" s="23" t="s">
        <v>126</v>
      </c>
      <c r="F110" s="11" t="s">
        <v>36</v>
      </c>
      <c r="G110" s="11">
        <v>8</v>
      </c>
      <c r="H110" s="17">
        <v>0</v>
      </c>
      <c r="I110" s="18"/>
      <c r="J110" s="11">
        <f>G110*ROUND(H110,2)</f>
        <v>0</v>
      </c>
      <c r="K110" s="11"/>
      <c r="L110" s="11"/>
      <c r="M110" s="11"/>
      <c r="AA110" s="2">
        <f>H110*D110*C110*B110+I110*(D110+C110+B110+A110+1)</f>
        <v>0</v>
      </c>
    </row>
    <row r="111" spans="1:27" ht="27.6" x14ac:dyDescent="0.25">
      <c r="A111" s="23"/>
      <c r="B111" s="23">
        <v>8</v>
      </c>
      <c r="C111" s="23">
        <v>7</v>
      </c>
      <c r="D111" s="23">
        <v>70</v>
      </c>
      <c r="E111" s="23" t="s">
        <v>127</v>
      </c>
      <c r="F111" s="11" t="s">
        <v>36</v>
      </c>
      <c r="G111" s="11">
        <v>6</v>
      </c>
      <c r="H111" s="17">
        <v>0</v>
      </c>
      <c r="I111" s="18"/>
      <c r="J111" s="11">
        <f>G111*ROUND(H111,2)</f>
        <v>0</v>
      </c>
      <c r="K111" s="11"/>
      <c r="L111" s="11"/>
      <c r="M111" s="11"/>
      <c r="AA111" s="2">
        <f>H111*D111*C111*B111+I111*(D111+C111+B111+A111+1)</f>
        <v>0</v>
      </c>
    </row>
    <row r="112" spans="1:27" ht="27.6" x14ac:dyDescent="0.25">
      <c r="A112" s="23"/>
      <c r="B112" s="23">
        <v>8</v>
      </c>
      <c r="C112" s="23">
        <v>7</v>
      </c>
      <c r="D112" s="23">
        <v>80</v>
      </c>
      <c r="E112" s="23" t="s">
        <v>128</v>
      </c>
      <c r="F112" s="11" t="s">
        <v>36</v>
      </c>
      <c r="G112" s="11">
        <v>36</v>
      </c>
      <c r="H112" s="17">
        <v>0</v>
      </c>
      <c r="I112" s="18"/>
      <c r="J112" s="11">
        <f>G112*ROUND(H112,2)</f>
        <v>0</v>
      </c>
      <c r="K112" s="11"/>
      <c r="L112" s="11"/>
      <c r="M112" s="11"/>
      <c r="AA112" s="2">
        <f>H112*D112*C112*B112+I112*(D112+C112+B112+A112+1)</f>
        <v>0</v>
      </c>
    </row>
    <row r="113" spans="1:27" ht="41.4" x14ac:dyDescent="0.25">
      <c r="A113" s="23"/>
      <c r="B113" s="23">
        <v>8</v>
      </c>
      <c r="C113" s="23">
        <v>7</v>
      </c>
      <c r="D113" s="23">
        <v>90</v>
      </c>
      <c r="E113" s="23" t="s">
        <v>129</v>
      </c>
      <c r="F113" s="11" t="s">
        <v>36</v>
      </c>
      <c r="G113" s="11">
        <v>12</v>
      </c>
      <c r="H113" s="17">
        <v>0</v>
      </c>
      <c r="I113" s="18"/>
      <c r="J113" s="11">
        <f>G113*ROUND(H113,2)</f>
        <v>0</v>
      </c>
      <c r="K113" s="11"/>
      <c r="L113" s="11"/>
      <c r="M113" s="11"/>
      <c r="AA113" s="2">
        <f>H113*D113*C113*B113+I113*(D113+C113+B113+A113+1)</f>
        <v>0</v>
      </c>
    </row>
    <row r="114" spans="1:27" x14ac:dyDescent="0.25">
      <c r="A114" s="22"/>
      <c r="B114" s="22">
        <v>34</v>
      </c>
      <c r="C114" s="22"/>
      <c r="D114" s="22"/>
      <c r="E114" s="22" t="s">
        <v>130</v>
      </c>
      <c r="F114" s="7"/>
      <c r="G114" s="7"/>
      <c r="H114" s="8"/>
      <c r="I114" s="9"/>
      <c r="J114" s="10">
        <f>SUM(K115:K128)</f>
        <v>0</v>
      </c>
      <c r="K114" s="11"/>
      <c r="L114" s="11">
        <f>SUM(K115:K128)*(100-ROUND(I114,2))/100</f>
        <v>0</v>
      </c>
      <c r="M114" s="11"/>
      <c r="AA114" s="2">
        <f>H114*D114*C114*B114+I114*(D114+C114+B114+A114+1)</f>
        <v>0</v>
      </c>
    </row>
    <row r="115" spans="1:27" x14ac:dyDescent="0.25">
      <c r="A115" s="4"/>
      <c r="B115" s="4">
        <v>34</v>
      </c>
      <c r="C115" s="4">
        <v>1</v>
      </c>
      <c r="D115" s="4"/>
      <c r="E115" s="4" t="s">
        <v>131</v>
      </c>
      <c r="F115" s="13"/>
      <c r="G115" s="13"/>
      <c r="H115" s="14"/>
      <c r="I115" s="15"/>
      <c r="J115" s="16">
        <f>SUM(J116:J128)</f>
        <v>0</v>
      </c>
      <c r="K115" s="11">
        <f>SUM(J116:J128)*(100-ROUND(I115,2))/100</f>
        <v>0</v>
      </c>
      <c r="L115" s="11"/>
      <c r="M115" s="11"/>
      <c r="AA115" s="2">
        <f>H115*D115*C115*B115+I115*(D115+C115+B115+A115+1)</f>
        <v>0</v>
      </c>
    </row>
    <row r="116" spans="1:27" ht="110.4" x14ac:dyDescent="0.25">
      <c r="A116" s="23"/>
      <c r="B116" s="23">
        <v>34</v>
      </c>
      <c r="C116" s="23">
        <v>1</v>
      </c>
      <c r="D116" s="23">
        <v>10</v>
      </c>
      <c r="E116" s="23" t="s">
        <v>132</v>
      </c>
      <c r="F116" s="11" t="s">
        <v>40</v>
      </c>
      <c r="G116" s="11">
        <v>1</v>
      </c>
      <c r="H116" s="17">
        <v>0</v>
      </c>
      <c r="I116" s="18"/>
      <c r="J116" s="11">
        <f>G116*ROUND(H116,2)</f>
        <v>0</v>
      </c>
      <c r="K116" s="11"/>
      <c r="L116" s="11"/>
      <c r="M116" s="11"/>
      <c r="AA116" s="2">
        <f>H116*D116*C116*B116+I116*(D116+C116+B116+A116+1)</f>
        <v>0</v>
      </c>
    </row>
    <row r="117" spans="1:27" x14ac:dyDescent="0.25">
      <c r="A117" s="23"/>
      <c r="B117" s="23">
        <v>34</v>
      </c>
      <c r="C117" s="23">
        <v>1</v>
      </c>
      <c r="D117" s="23">
        <v>20</v>
      </c>
      <c r="E117" s="23" t="s">
        <v>133</v>
      </c>
      <c r="F117" s="11" t="s">
        <v>36</v>
      </c>
      <c r="G117" s="11">
        <v>1</v>
      </c>
      <c r="H117" s="17">
        <v>0</v>
      </c>
      <c r="I117" s="18"/>
      <c r="J117" s="11">
        <f>G117*ROUND(H117,2)</f>
        <v>0</v>
      </c>
      <c r="K117" s="11"/>
      <c r="L117" s="11"/>
      <c r="M117" s="11"/>
      <c r="AA117" s="2">
        <f>H117*D117*C117*B117+I117*(D117+C117+B117+A117+1)</f>
        <v>0</v>
      </c>
    </row>
    <row r="118" spans="1:27" ht="27.6" x14ac:dyDescent="0.25">
      <c r="A118" s="23"/>
      <c r="B118" s="23">
        <v>34</v>
      </c>
      <c r="C118" s="23">
        <v>1</v>
      </c>
      <c r="D118" s="23">
        <v>30</v>
      </c>
      <c r="E118" s="23" t="s">
        <v>134</v>
      </c>
      <c r="F118" s="11" t="s">
        <v>36</v>
      </c>
      <c r="G118" s="11">
        <v>1</v>
      </c>
      <c r="H118" s="17">
        <v>0</v>
      </c>
      <c r="I118" s="18"/>
      <c r="J118" s="11">
        <f>G118*ROUND(H118,2)</f>
        <v>0</v>
      </c>
      <c r="K118" s="11"/>
      <c r="L118" s="11"/>
      <c r="M118" s="11"/>
      <c r="AA118" s="2">
        <f>H118*D118*C118*B118+I118*(D118+C118+B118+A118+1)</f>
        <v>0</v>
      </c>
    </row>
    <row r="119" spans="1:27" ht="27.6" x14ac:dyDescent="0.25">
      <c r="A119" s="23"/>
      <c r="B119" s="23">
        <v>34</v>
      </c>
      <c r="C119" s="23">
        <v>1</v>
      </c>
      <c r="D119" s="23">
        <v>40</v>
      </c>
      <c r="E119" s="23" t="s">
        <v>135</v>
      </c>
      <c r="F119" s="11" t="s">
        <v>36</v>
      </c>
      <c r="G119" s="11">
        <v>19</v>
      </c>
      <c r="H119" s="17">
        <v>0</v>
      </c>
      <c r="I119" s="18"/>
      <c r="J119" s="11">
        <f>G119*ROUND(H119,2)</f>
        <v>0</v>
      </c>
      <c r="K119" s="11"/>
      <c r="L119" s="11"/>
      <c r="M119" s="11"/>
      <c r="AA119" s="2">
        <f>H119*D119*C119*B119+I119*(D119+C119+B119+A119+1)</f>
        <v>0</v>
      </c>
    </row>
    <row r="120" spans="1:27" ht="27.6" x14ac:dyDescent="0.25">
      <c r="A120" s="23"/>
      <c r="B120" s="23">
        <v>34</v>
      </c>
      <c r="C120" s="23">
        <v>1</v>
      </c>
      <c r="D120" s="23">
        <v>50</v>
      </c>
      <c r="E120" s="23" t="s">
        <v>136</v>
      </c>
      <c r="F120" s="11" t="s">
        <v>36</v>
      </c>
      <c r="G120" s="11">
        <v>1</v>
      </c>
      <c r="H120" s="17">
        <v>0</v>
      </c>
      <c r="I120" s="18"/>
      <c r="J120" s="11">
        <f>G120*ROUND(H120,2)</f>
        <v>0</v>
      </c>
      <c r="K120" s="11"/>
      <c r="L120" s="11"/>
      <c r="M120" s="11"/>
      <c r="AA120" s="2">
        <f>H120*D120*C120*B120+I120*(D120+C120+B120+A120+1)</f>
        <v>0</v>
      </c>
    </row>
    <row r="121" spans="1:27" x14ac:dyDescent="0.25">
      <c r="A121" s="23"/>
      <c r="B121" s="23">
        <v>34</v>
      </c>
      <c r="C121" s="23">
        <v>1</v>
      </c>
      <c r="D121" s="23">
        <v>60</v>
      </c>
      <c r="E121" s="23" t="s">
        <v>137</v>
      </c>
      <c r="F121" s="11" t="s">
        <v>36</v>
      </c>
      <c r="G121" s="11">
        <v>2</v>
      </c>
      <c r="H121" s="17">
        <v>0</v>
      </c>
      <c r="I121" s="18"/>
      <c r="J121" s="11">
        <f>G121*ROUND(H121,2)</f>
        <v>0</v>
      </c>
      <c r="K121" s="11"/>
      <c r="L121" s="11"/>
      <c r="M121" s="11"/>
      <c r="AA121" s="2">
        <f>H121*D121*C121*B121+I121*(D121+C121+B121+A121+1)</f>
        <v>0</v>
      </c>
    </row>
    <row r="122" spans="1:27" ht="27.6" x14ac:dyDescent="0.25">
      <c r="A122" s="23"/>
      <c r="B122" s="23">
        <v>34</v>
      </c>
      <c r="C122" s="23">
        <v>1</v>
      </c>
      <c r="D122" s="23">
        <v>70</v>
      </c>
      <c r="E122" s="23" t="s">
        <v>138</v>
      </c>
      <c r="F122" s="11" t="s">
        <v>36</v>
      </c>
      <c r="G122" s="11">
        <v>1</v>
      </c>
      <c r="H122" s="17">
        <v>0</v>
      </c>
      <c r="I122" s="18"/>
      <c r="J122" s="11">
        <f>G122*ROUND(H122,2)</f>
        <v>0</v>
      </c>
      <c r="K122" s="11"/>
      <c r="L122" s="11"/>
      <c r="M122" s="11"/>
      <c r="AA122" s="2">
        <f>H122*D122*C122*B122+I122*(D122+C122+B122+A122+1)</f>
        <v>0</v>
      </c>
    </row>
    <row r="123" spans="1:27" ht="27.6" x14ac:dyDescent="0.25">
      <c r="A123" s="23"/>
      <c r="B123" s="23">
        <v>34</v>
      </c>
      <c r="C123" s="23">
        <v>1</v>
      </c>
      <c r="D123" s="23">
        <v>80</v>
      </c>
      <c r="E123" s="23" t="s">
        <v>139</v>
      </c>
      <c r="F123" s="11" t="s">
        <v>36</v>
      </c>
      <c r="G123" s="11">
        <v>1</v>
      </c>
      <c r="H123" s="17">
        <v>0</v>
      </c>
      <c r="I123" s="18"/>
      <c r="J123" s="11">
        <f>G123*ROUND(H123,2)</f>
        <v>0</v>
      </c>
      <c r="K123" s="11"/>
      <c r="L123" s="11"/>
      <c r="M123" s="11"/>
      <c r="AA123" s="2">
        <f>H123*D123*C123*B123+I123*(D123+C123+B123+A123+1)</f>
        <v>0</v>
      </c>
    </row>
    <row r="124" spans="1:27" ht="41.4" x14ac:dyDescent="0.25">
      <c r="A124" s="23"/>
      <c r="B124" s="23">
        <v>34</v>
      </c>
      <c r="C124" s="23">
        <v>1</v>
      </c>
      <c r="D124" s="23">
        <v>90</v>
      </c>
      <c r="E124" s="23" t="s">
        <v>140</v>
      </c>
      <c r="F124" s="11" t="s">
        <v>40</v>
      </c>
      <c r="G124" s="11">
        <v>1</v>
      </c>
      <c r="H124" s="17">
        <v>0</v>
      </c>
      <c r="I124" s="18"/>
      <c r="J124" s="11">
        <f>G124*ROUND(H124,2)</f>
        <v>0</v>
      </c>
      <c r="K124" s="11"/>
      <c r="L124" s="11"/>
      <c r="M124" s="11"/>
      <c r="AA124" s="2">
        <f>H124*D124*C124*B124+I124*(D124+C124+B124+A124+1)</f>
        <v>0</v>
      </c>
    </row>
    <row r="125" spans="1:27" ht="27.6" x14ac:dyDescent="0.25">
      <c r="A125" s="23"/>
      <c r="B125" s="23">
        <v>34</v>
      </c>
      <c r="C125" s="23">
        <v>1</v>
      </c>
      <c r="D125" s="23">
        <v>100</v>
      </c>
      <c r="E125" s="23" t="s">
        <v>141</v>
      </c>
      <c r="F125" s="11" t="s">
        <v>40</v>
      </c>
      <c r="G125" s="11">
        <v>1</v>
      </c>
      <c r="H125" s="17">
        <v>0</v>
      </c>
      <c r="I125" s="18"/>
      <c r="J125" s="11">
        <f>G125*ROUND(H125,2)</f>
        <v>0</v>
      </c>
      <c r="K125" s="11"/>
      <c r="L125" s="11"/>
      <c r="M125" s="11"/>
      <c r="AA125" s="2">
        <f>H125*D125*C125*B125+I125*(D125+C125+B125+A125+1)</f>
        <v>0</v>
      </c>
    </row>
    <row r="126" spans="1:27" x14ac:dyDescent="0.25">
      <c r="A126" s="23"/>
      <c r="B126" s="23">
        <v>34</v>
      </c>
      <c r="C126" s="23">
        <v>1</v>
      </c>
      <c r="D126" s="23">
        <v>110</v>
      </c>
      <c r="E126" s="23" t="s">
        <v>142</v>
      </c>
      <c r="F126" s="11" t="s">
        <v>36</v>
      </c>
      <c r="G126" s="11">
        <v>2</v>
      </c>
      <c r="H126" s="17">
        <v>0</v>
      </c>
      <c r="I126" s="18"/>
      <c r="J126" s="11">
        <f>G126*ROUND(H126,2)</f>
        <v>0</v>
      </c>
      <c r="K126" s="11"/>
      <c r="L126" s="11"/>
      <c r="M126" s="11"/>
      <c r="AA126" s="2">
        <f>H126*D126*C126*B126+I126*(D126+C126+B126+A126+1)</f>
        <v>0</v>
      </c>
    </row>
    <row r="127" spans="1:27" x14ac:dyDescent="0.25">
      <c r="A127" s="23"/>
      <c r="B127" s="23">
        <v>34</v>
      </c>
      <c r="C127" s="23">
        <v>1</v>
      </c>
      <c r="D127" s="23">
        <v>120</v>
      </c>
      <c r="E127" s="23" t="s">
        <v>143</v>
      </c>
      <c r="F127" s="11" t="s">
        <v>18</v>
      </c>
      <c r="G127" s="11">
        <v>100</v>
      </c>
      <c r="H127" s="17">
        <v>0</v>
      </c>
      <c r="I127" s="18"/>
      <c r="J127" s="11">
        <f>G127*ROUND(H127,2)</f>
        <v>0</v>
      </c>
      <c r="K127" s="11"/>
      <c r="L127" s="11"/>
      <c r="M127" s="11"/>
      <c r="AA127" s="2">
        <f>H127*D127*C127*B127+I127*(D127+C127+B127+A127+1)</f>
        <v>0</v>
      </c>
    </row>
    <row r="128" spans="1:27" x14ac:dyDescent="0.25">
      <c r="A128" s="23"/>
      <c r="B128" s="23">
        <v>34</v>
      </c>
      <c r="C128" s="23">
        <v>1</v>
      </c>
      <c r="D128" s="23">
        <v>130</v>
      </c>
      <c r="E128" s="23" t="s">
        <v>144</v>
      </c>
      <c r="F128" s="11" t="s">
        <v>40</v>
      </c>
      <c r="G128" s="11">
        <v>1</v>
      </c>
      <c r="H128" s="17">
        <v>0</v>
      </c>
      <c r="I128" s="18"/>
      <c r="J128" s="11">
        <f>G128*ROUND(H128,2)</f>
        <v>0</v>
      </c>
      <c r="K128" s="11"/>
      <c r="L128" s="11"/>
      <c r="M128" s="11"/>
      <c r="AA128" s="2">
        <f>H128*D128*C128*B128+I128*(D128+C128+B128+A128+1)</f>
        <v>0</v>
      </c>
    </row>
    <row r="129" spans="1:27" x14ac:dyDescent="0.25">
      <c r="A129" s="22"/>
      <c r="B129" s="22">
        <v>35</v>
      </c>
      <c r="C129" s="22"/>
      <c r="D129" s="22"/>
      <c r="E129" s="22" t="s">
        <v>145</v>
      </c>
      <c r="F129" s="7"/>
      <c r="G129" s="7"/>
      <c r="H129" s="8"/>
      <c r="I129" s="9"/>
      <c r="J129" s="10">
        <f>SUM(K130:K133)</f>
        <v>0</v>
      </c>
      <c r="K129" s="11"/>
      <c r="L129" s="11">
        <f>SUM(K130:K133)*(100-ROUND(I129,2))/100</f>
        <v>0</v>
      </c>
      <c r="M129" s="11"/>
      <c r="AA129" s="2">
        <f>H129*D129*C129*B129+I129*(D129+C129+B129+A129+1)</f>
        <v>0</v>
      </c>
    </row>
    <row r="130" spans="1:27" x14ac:dyDescent="0.25">
      <c r="A130" s="4"/>
      <c r="B130" s="4">
        <v>35</v>
      </c>
      <c r="C130" s="4">
        <v>1</v>
      </c>
      <c r="D130" s="4"/>
      <c r="E130" s="4" t="s">
        <v>145</v>
      </c>
      <c r="F130" s="13"/>
      <c r="G130" s="13"/>
      <c r="H130" s="14"/>
      <c r="I130" s="15"/>
      <c r="J130" s="16">
        <f>SUM(J131:J133)</f>
        <v>0</v>
      </c>
      <c r="K130" s="11">
        <f>SUM(J131:J133)*(100-ROUND(I130,2))/100</f>
        <v>0</v>
      </c>
      <c r="L130" s="11"/>
      <c r="M130" s="11"/>
      <c r="AA130" s="2">
        <f>H130*D130*C130*B130+I130*(D130+C130+B130+A130+1)</f>
        <v>0</v>
      </c>
    </row>
    <row r="131" spans="1:27" ht="55.2" x14ac:dyDescent="0.25">
      <c r="A131" s="23"/>
      <c r="B131" s="23">
        <v>35</v>
      </c>
      <c r="C131" s="23">
        <v>1</v>
      </c>
      <c r="D131" s="23">
        <v>10</v>
      </c>
      <c r="E131" s="23" t="s">
        <v>146</v>
      </c>
      <c r="F131" s="11" t="s">
        <v>36</v>
      </c>
      <c r="G131" s="11">
        <v>1</v>
      </c>
      <c r="H131" s="17">
        <v>0</v>
      </c>
      <c r="I131" s="18"/>
      <c r="J131" s="11">
        <f>G131*ROUND(H131,2)</f>
        <v>0</v>
      </c>
      <c r="K131" s="11"/>
      <c r="L131" s="11"/>
      <c r="M131" s="11"/>
      <c r="AA131" s="2">
        <f>H131*D131*C131*B131+I131*(D131+C131+B131+A131+1)</f>
        <v>0</v>
      </c>
    </row>
    <row r="132" spans="1:27" ht="27.6" x14ac:dyDescent="0.25">
      <c r="A132" s="23"/>
      <c r="B132" s="23">
        <v>35</v>
      </c>
      <c r="C132" s="23">
        <v>1</v>
      </c>
      <c r="D132" s="23">
        <v>20</v>
      </c>
      <c r="E132" s="23" t="s">
        <v>147</v>
      </c>
      <c r="F132" s="11" t="s">
        <v>36</v>
      </c>
      <c r="G132" s="11">
        <v>1</v>
      </c>
      <c r="H132" s="17">
        <v>0</v>
      </c>
      <c r="I132" s="18"/>
      <c r="J132" s="11">
        <f>G132*ROUND(H132,2)</f>
        <v>0</v>
      </c>
      <c r="K132" s="11"/>
      <c r="L132" s="11"/>
      <c r="M132" s="11"/>
      <c r="AA132" s="2">
        <f>H132*D132*C132*B132+I132*(D132+C132+B132+A132+1)</f>
        <v>0</v>
      </c>
    </row>
    <row r="133" spans="1:27" ht="27.6" x14ac:dyDescent="0.25">
      <c r="A133" s="11"/>
      <c r="B133" s="11">
        <v>35</v>
      </c>
      <c r="C133" s="11">
        <v>1</v>
      </c>
      <c r="D133" s="11">
        <v>30</v>
      </c>
      <c r="E133" s="11" t="s">
        <v>148</v>
      </c>
      <c r="F133" s="11" t="s">
        <v>36</v>
      </c>
      <c r="G133" s="11">
        <v>4</v>
      </c>
      <c r="H133" s="17">
        <v>0</v>
      </c>
      <c r="I133" s="18"/>
      <c r="J133" s="11">
        <f>G133*ROUND(H133,2)</f>
        <v>0</v>
      </c>
      <c r="K133" s="11"/>
      <c r="L133" s="11"/>
      <c r="M133" s="11"/>
      <c r="AA133" s="2">
        <f>H133*D133*C133*B133+I133*(D133+C133+B133+A133+1)</f>
        <v>0</v>
      </c>
    </row>
    <row r="135" spans="1:27" x14ac:dyDescent="0.25">
      <c r="C135" s="20" t="s">
        <v>149</v>
      </c>
      <c r="E135" s="19">
        <f>ROUND(100*AVERAGEA(AA:AA),0)</f>
        <v>0</v>
      </c>
    </row>
    <row r="136" spans="1:27" x14ac:dyDescent="0.25">
      <c r="B136" s="21"/>
    </row>
    <row r="137" spans="1:27" x14ac:dyDescent="0.25">
      <c r="B137" s="21" t="s">
        <v>150</v>
      </c>
    </row>
    <row r="138" spans="1:27" x14ac:dyDescent="0.25">
      <c r="B138" s="21" t="s">
        <v>151</v>
      </c>
    </row>
    <row r="139" spans="1:27" x14ac:dyDescent="0.25">
      <c r="B139" s="21" t="s">
        <v>152</v>
      </c>
    </row>
    <row r="140" spans="1:27" x14ac:dyDescent="0.25">
      <c r="B140" s="21" t="s">
        <v>153</v>
      </c>
    </row>
  </sheetData>
  <sheetProtection algorithmName="SHA-512" hashValue="eQVuMGH/Xw8cM4pd3UhY+FMW0uI4XAN66A42NlLp6psf+yFzncaxH2ikg29z0eKWeEdJsy2ubnFP1I4Gd9hqhQ==" saltValue="bQhCkNcWbtfUYzJiBvnLFA==" spinCount="100000" sheet="1" objects="1" scenarios="1" formatColumns="0" sort="0" autoFilter="0"/>
  <autoFilter ref="A1:M1"/>
  <pageMargins left="0.1111111111111111" right="0.22222222222222221" top="0.34722222222222221" bottom="0.34722222222222221" header="0.1388888888888889" footer="0.1388888888888889"/>
  <pageSetup paperSize="9" scale="85" orientation="landscape" r:id="rId1"/>
  <headerFooter>
    <oddHeader>&amp;C הצעה למכרז מספר 210-2024&amp;Rמכבי שירותי בריאות (ישן)      &amp;L&amp;D</oddHeader>
    <oddFooter>&amp;Lמגיש ההצעה:________________  חתימה:_____________&amp;Rעמוד &amp;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3.8"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הצעת קבלן</vt:lpstr>
      <vt:lpstr>גיליון1</vt:lpstr>
      <vt:lpstr>'הצעת קבלן'!WPrint_Area_W</vt:lpstr>
      <vt:lpstr>'הצעת קבלן'!WPrint_TitlesW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tzadka_mo</dc:creator>
  <cp:lastModifiedBy>tzadka_mo</cp:lastModifiedBy>
  <dcterms:created xsi:type="dcterms:W3CDTF">2024-12-24T08:31:24Z</dcterms:created>
  <dcterms:modified xsi:type="dcterms:W3CDTF">2024-12-24T08:31:59Z</dcterms:modified>
</cp:coreProperties>
</file>