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מחשוב\נטע זלוצ'ובר\כבילה\2026\"/>
    </mc:Choice>
  </mc:AlternateContent>
  <xr:revisionPtr revIDLastSave="0" documentId="13_ncr:1_{2FFD6636-5226-482C-808C-5261DEB1650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טופס הצעה" sheetId="3" r:id="rId1"/>
  </sheets>
  <definedNames>
    <definedName name="_xlnm.Print_Area" localSheetId="0">'טופס הצעה'!$A$1:$F$84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7" i="3" l="1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D51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F52" i="3" l="1"/>
  <c r="F53" i="3"/>
  <c r="F54" i="3"/>
  <c r="F55" i="3"/>
  <c r="F56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 l="1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79" i="3" l="1"/>
</calcChain>
</file>

<file path=xl/sharedStrings.xml><?xml version="1.0" encoding="utf-8"?>
<sst xmlns="http://schemas.openxmlformats.org/spreadsheetml/2006/main" count="165" uniqueCount="161">
  <si>
    <t xml:space="preserve"> הצעת המחיר - בלמ כבילה אופטית</t>
  </si>
  <si>
    <t>הגשה עד 28.12.2023</t>
  </si>
  <si>
    <t>לפני מע"מ</t>
  </si>
  <si>
    <t>מקט פייברנט</t>
  </si>
  <si>
    <t xml:space="preserve">הערה </t>
  </si>
  <si>
    <t>טקסט קצר</t>
  </si>
  <si>
    <t>אומדן כמויות שנתי</t>
  </si>
  <si>
    <t xml:space="preserve">סה"כ  </t>
  </si>
  <si>
    <t>FSTAR400-1U</t>
  </si>
  <si>
    <t>מארז 1U ל 18 קסטות ( 4 LC )</t>
  </si>
  <si>
    <t>FSTAR400-2U</t>
  </si>
  <si>
    <t>מארז 2U ל 36 קסטות ( 4 LC )</t>
  </si>
  <si>
    <t>FSTAR400-4U</t>
  </si>
  <si>
    <t>מארז 4U ל 72 קסטות ( 4 LC )</t>
  </si>
  <si>
    <t>FSTAR400-GLCUE</t>
  </si>
  <si>
    <t>קסטה אופטית עם 8 סיבים (4 LC) OM3/4</t>
  </si>
  <si>
    <t>FSTAR-A-GMTU4</t>
  </si>
  <si>
    <t>קסטה אופטית 4 MTP פאסיבי OM3/4</t>
  </si>
  <si>
    <t>FI8TOMMUU0010070070A</t>
  </si>
  <si>
    <t>כבל MTP אורך 1 מטר MTP1 עם 8 סיבים OM3</t>
  </si>
  <si>
    <t>OCF0407</t>
  </si>
  <si>
    <t>תוספת 1 מטר לכבל MTP1 עם 8 סיבים OM3</t>
  </si>
  <si>
    <t>FI82XOMMUU0010070070A</t>
  </si>
  <si>
    <t>צמה 16 סיבים 2 MTP OM3</t>
  </si>
  <si>
    <t>OCF0408</t>
  </si>
  <si>
    <t>תוספת לכל מטר כבל 16 סיבים OM3</t>
  </si>
  <si>
    <t>FI83XOMMUU0010070070A</t>
  </si>
  <si>
    <t>כבל MTP אורך 1 מטר MTP3 עם 24 סיבים OM3</t>
  </si>
  <si>
    <t>OCF0409</t>
  </si>
  <si>
    <t>תוספת 1 מטר לכבל  MTP3 עם 24 סיבים OM3</t>
  </si>
  <si>
    <t>FI84XOMMUU0010070070A</t>
  </si>
  <si>
    <t>צמה 32 סיבים 4 MTP OM3</t>
  </si>
  <si>
    <t>OCF0410</t>
  </si>
  <si>
    <t>תוספת לכל מטר כבל 32 סיבים OM3</t>
  </si>
  <si>
    <t>FI86XOMMUU0010070070A</t>
  </si>
  <si>
    <t>כבל MTP אורך 1 מטר MTP6 עם 48 סיבים OM3</t>
  </si>
  <si>
    <t>OCF0411</t>
  </si>
  <si>
    <t>תוספת 1 מטר לכבל  MTP6 עם 48 סיבים OM3</t>
  </si>
  <si>
    <t>FUO-9999UU0010D</t>
  </si>
  <si>
    <t>מגשר UniBoot ישיר עם מספר וסימון OM3</t>
  </si>
  <si>
    <t>FUO-9999UU0010</t>
  </si>
  <si>
    <t>מגשר UniBoot מוצלב עם מספר וסימון OM3</t>
  </si>
  <si>
    <t>OCF0086-SP</t>
  </si>
  <si>
    <t>תוספת 1 מ' מגשר UniBoot OM3</t>
  </si>
  <si>
    <t>FIBPR12OFFUU0010E</t>
  </si>
  <si>
    <t>מגשר MTP עם אפשר להחלפת קוטביות OM3</t>
  </si>
  <si>
    <t>OC3080-SP</t>
  </si>
  <si>
    <t>תוספת מטר למגשר MTP</t>
  </si>
  <si>
    <t>TLF0920</t>
  </si>
  <si>
    <t>מכשיר להפיכת קוטביות כבל MTP</t>
  </si>
  <si>
    <t>Q-MPO-CLK-D</t>
  </si>
  <si>
    <t>MTP Cleaner</t>
  </si>
  <si>
    <t>Q-OCC-B</t>
  </si>
  <si>
    <t>LC Cleaner</t>
  </si>
  <si>
    <t>CAF0280</t>
  </si>
  <si>
    <t>ניתן להגיש שווה ערך</t>
  </si>
  <si>
    <t>תוספת 1 מטר כבל רשת CAT6a באורך 1 מטר</t>
  </si>
  <si>
    <t>FC6A-S-X-01</t>
  </si>
  <si>
    <t>תוספת 1 מ' כבל רשת CAT6a באורך 1 מ', בצב</t>
  </si>
  <si>
    <t>CAF0280-X</t>
  </si>
  <si>
    <t>FC6A-S-8-01</t>
  </si>
  <si>
    <t>כבל רשת CAT6a באורך 1 מטר</t>
  </si>
  <si>
    <t>כבל רשת CAT6a באורך 1 מטר, בצבעים</t>
  </si>
  <si>
    <t>MPF2123</t>
  </si>
  <si>
    <t>HAIR PANEL 1U 19" Black</t>
  </si>
  <si>
    <t>תוספות סטאר 400</t>
  </si>
  <si>
    <t>FIB8OF9UU0010000050E</t>
  </si>
  <si>
    <t>מניפה MTP TO LC 8 סיבים , אורך 1 מטר OM3</t>
  </si>
  <si>
    <t>OCF0105</t>
  </si>
  <si>
    <t>תוספת 1 מטר לכבל מניפה עם 8 סיבים OM3</t>
  </si>
  <si>
    <t>FSTAR400-T-GLC50</t>
  </si>
  <si>
    <t>מודול ניתור סיבים סטאר  STAR400 8xLC TO MTP+TAP</t>
  </si>
  <si>
    <t>FSTAR400-T-OMT50F</t>
  </si>
  <si>
    <t>מודול ניתור סיבים סטאר STAR400 MTP TO MTP+TAP-FRONT</t>
  </si>
  <si>
    <t>FSTAR400-T-OMT50</t>
  </si>
  <si>
    <t>מודול ניתור סיבים סטאר  STAR400 MTP TO MTP+TAP-REAR</t>
  </si>
  <si>
    <t>תוספות סטאר 400 -OM4</t>
  </si>
  <si>
    <t>FI8TGMMUU0010070070A</t>
  </si>
  <si>
    <t>כבל MTP אורך 1 מטר MTP1 עם 8 סיבים OM4</t>
  </si>
  <si>
    <t>OCF0414</t>
  </si>
  <si>
    <t>תוספת 1 מטר לכבל MTP1 עם 8 סיבים OM4</t>
  </si>
  <si>
    <t>FI82XGMMUU0010070070A</t>
  </si>
  <si>
    <t>צמה 16 סיבים 2 MTP OM4</t>
  </si>
  <si>
    <t>OCF0415</t>
  </si>
  <si>
    <t>תוספת לכל מטר כבל 16 סיבים OM4</t>
  </si>
  <si>
    <t>FI83XGMMUU0010070070A</t>
  </si>
  <si>
    <t>כבל MTP אורך 1 מטר MTP3 עם 24 סיבים OM4</t>
  </si>
  <si>
    <t>OCF0416</t>
  </si>
  <si>
    <t>תוספת 1 מטר לכבל  MTP3 עם 24 סיבים OM4</t>
  </si>
  <si>
    <t>FI84XGMMUU0010070070A</t>
  </si>
  <si>
    <t>צמה 32 סיבים 4 MTP OM4</t>
  </si>
  <si>
    <t>OCF0417</t>
  </si>
  <si>
    <t>תוספת לכל מטר כבל 32 סיבים OM4</t>
  </si>
  <si>
    <t>FI86XGMMUU0010070070A</t>
  </si>
  <si>
    <t>כבל MTP אורך 1 מטר MTP6 עם 48 סיבים OM4</t>
  </si>
  <si>
    <t>OCF0418</t>
  </si>
  <si>
    <t>תוספת 1 מטר לכבל  MTP6 עם 48 סיבים OM4</t>
  </si>
  <si>
    <t>FUG-9999UU0010D</t>
  </si>
  <si>
    <t>מגשר UniBoot ישיר עם מספר וסימון OM4</t>
  </si>
  <si>
    <t>FUG-9999UU0010</t>
  </si>
  <si>
    <t>מגשר UniBoot מוצלב עם מספר וסימון OM4</t>
  </si>
  <si>
    <t>OCF0088-SP</t>
  </si>
  <si>
    <t>תוספת 1 מ' מגשר UniBoot OM4</t>
  </si>
  <si>
    <t>FIBPR12GFFUU0010E</t>
  </si>
  <si>
    <t>מגשר MTP עם אפשר להחלפת קוטביות OM4</t>
  </si>
  <si>
    <t>OC3078-SP-2MM</t>
  </si>
  <si>
    <t>תוספת מטר למגשר MTP OM4</t>
  </si>
  <si>
    <t>FIB8GF9UU0010000050E</t>
  </si>
  <si>
    <t>מניפה MTP TO LC 8 סיבים , אורך 1 מטר OM4</t>
  </si>
  <si>
    <t>OCF0106</t>
  </si>
  <si>
    <t>תוספת 1 מטר לכבל מניפה עם 8 סיבים OM4</t>
  </si>
  <si>
    <t xml:space="preserve"> יש לצרף מחירון שוק מוסדי</t>
  </si>
  <si>
    <t>אחוז הנחה מינימאלי ממחירון הספק לשוק המוסדי עבור פריטים שאינם מופיעים בטופס ההצעה: %____</t>
  </si>
  <si>
    <t>נספח א'1</t>
  </si>
  <si>
    <t>FSTAR400-7LCUE</t>
  </si>
  <si>
    <t>FSTAR400-A-7MTA4</t>
  </si>
  <si>
    <t>FI8T7MMAA0010070070A</t>
  </si>
  <si>
    <t>OCF0400</t>
  </si>
  <si>
    <t>FI82X7MMAA0010070070A</t>
  </si>
  <si>
    <t>OCF0401</t>
  </si>
  <si>
    <t>FI83X7MMAA0010070070A</t>
  </si>
  <si>
    <t>OCF0402</t>
  </si>
  <si>
    <t>FI84X7MMAA0010070070A</t>
  </si>
  <si>
    <t>OCF0403</t>
  </si>
  <si>
    <t>FI86X7MMAA0010070070A</t>
  </si>
  <si>
    <t>OCF0404</t>
  </si>
  <si>
    <t>FU7-9999UU0010D</t>
  </si>
  <si>
    <t>FU7-9999UU0010</t>
  </si>
  <si>
    <t>OCF0087-SP</t>
  </si>
  <si>
    <t>FIBPR127FFAA0010E</t>
  </si>
  <si>
    <t>OCF0122-SP</t>
  </si>
  <si>
    <t>FIB87F9AU0010000050E</t>
  </si>
  <si>
    <t>OCF0122</t>
  </si>
  <si>
    <t>FSTAR400-T-7LC50</t>
  </si>
  <si>
    <t>FSTAR400-T-7MT50F</t>
  </si>
  <si>
    <t>FSTAR400-T-7MT50</t>
  </si>
  <si>
    <t>תוספת סטאר 400</t>
  </si>
  <si>
    <t>סה"כ</t>
  </si>
  <si>
    <t>קסטה אופטית עם MTP 8 סיבים (4 LC)SM G657.A2</t>
  </si>
  <si>
    <t>קסטה אופטית 4 MTP פאסיבי SM G657.A2</t>
  </si>
  <si>
    <t>כבל MTP אורך 1 מטר MTP1 עם 8 סיבים SM G657.A2</t>
  </si>
  <si>
    <t>תוספת 1 מטר לכבל MTP1 עם 8 סיבים SM G657.A2</t>
  </si>
  <si>
    <t>צמה 16 סיבים 2 MTP SM G657.A2</t>
  </si>
  <si>
    <t>תוספת לכל מטר כבל 16 סיבים SM G657.A2</t>
  </si>
  <si>
    <t>כבל MTP אורך 1 מטר MTP3 עם 24 סיבים SM G657.A2</t>
  </si>
  <si>
    <t>תוספת 1 מטר לכבל  MTP3 עם 24 סיבים SM G657.A2</t>
  </si>
  <si>
    <t>צמה 32 סיבים 4 MTP SM G657.A2</t>
  </si>
  <si>
    <t>תוספת לכל מטר כבל 32 סיבים SM G657.A2</t>
  </si>
  <si>
    <t>כבל MTP אורך 1 מטר MTP6 עם 48 סיבים SM G657.A2</t>
  </si>
  <si>
    <t>תוספת 1 מטר לכבל  MTP6 עם 48 סיבים SM G657.A2</t>
  </si>
  <si>
    <t>מגשר UniBoot ישיר עם מספר וסימון SM G657.A2</t>
  </si>
  <si>
    <t>מגשר UniBoot מוצלב עם מספר וסימון SM G657.A2</t>
  </si>
  <si>
    <t>תוספת 1 מ' מגשר UniBoot SM G657.A2</t>
  </si>
  <si>
    <t>מגשר MTP עם אפשר להחלפת קוטביות SM G657.A2</t>
  </si>
  <si>
    <t>תוספת 1 מטר למגשר MTP SM G657.A2</t>
  </si>
  <si>
    <t>מניפה MTP TO LC 8 סיבים , אורך 1 מטר SM G657.A2</t>
  </si>
  <si>
    <t>תוספת 1 מטר לכבל מניפה עם 8 סיבים SM G657.A2</t>
  </si>
  <si>
    <t>מודול ניתור סיבים סטאר  STAR400 8xLC TO MTP+TAP SM G657.A2</t>
  </si>
  <si>
    <t>מודול ניתור סיבים סטאר STAR400 MTP TO MTP+TAP-FRONT SM G657.A2</t>
  </si>
  <si>
    <t>מודול ניתור סיבים סטאר  STAR400 MTP TO MTP+TAP-REAR SM G657.A2</t>
  </si>
  <si>
    <t xml:space="preserve">הצעת מחיר ליחידה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</si>
</sst>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_ ;_ * \-#,##0.00_ ;_ * \-??_ ;_ @_ "/>
    <numFmt numFmtId="165" formatCode="_-[$$-409]* #,##0_ ;_-[$$-409]* \-#,##0\ ;_-[$$-409]* &quot;-&quot;??_ ;_-@_ "/>
    <numFmt numFmtId="166" formatCode="_ [$₪-40D]\ * #,##0_ ;_ [$₪-40D]\ * \-#,##0_ ;_ [$₪-40D]\ * &quot;-&quot;??_ ;_ @_ "/>
  </numFmts>
  <fonts count="37">
    <font>
      <sz val="11"/>
      <color theme="1"/>
      <name val="Arial"/>
      <family val="2"/>
      <charset val="177"/>
    </font>
    <font>
      <sz val="11"/>
      <color theme="1"/>
      <name val="DejaVu Sans"/>
      <family val="2"/>
      <charset val="177"/>
      <scheme val="minor"/>
    </font>
    <font>
      <sz val="11"/>
      <color theme="0"/>
      <name val="Arial"/>
      <family val="2"/>
      <charset val="177"/>
    </font>
    <font>
      <sz val="11"/>
      <color rgb="FF9C0006"/>
      <name val="Arial"/>
      <family val="2"/>
      <charset val="177"/>
    </font>
    <font>
      <b/>
      <sz val="11"/>
      <color rgb="FFFA7D00"/>
      <name val="Arial"/>
      <family val="2"/>
      <charset val="177"/>
    </font>
    <font>
      <b/>
      <sz val="11"/>
      <color theme="0"/>
      <name val="Arial"/>
      <family val="2"/>
      <charset val="177"/>
    </font>
    <font>
      <i/>
      <sz val="11"/>
      <color rgb="FF7F7F7F"/>
      <name val="Arial"/>
      <family val="2"/>
      <charset val="177"/>
    </font>
    <font>
      <sz val="11"/>
      <color rgb="FF006100"/>
      <name val="Arial"/>
      <family val="2"/>
      <charset val="177"/>
    </font>
    <font>
      <b/>
      <sz val="15"/>
      <color theme="3"/>
      <name val="Arial"/>
      <family val="2"/>
      <charset val="177"/>
    </font>
    <font>
      <b/>
      <sz val="13"/>
      <color theme="3"/>
      <name val="Arial"/>
      <family val="2"/>
      <charset val="177"/>
    </font>
    <font>
      <b/>
      <sz val="11"/>
      <color theme="3"/>
      <name val="Arial"/>
      <family val="2"/>
      <charset val="177"/>
    </font>
    <font>
      <sz val="11"/>
      <color rgb="FF3F3F76"/>
      <name val="Arial"/>
      <family val="2"/>
      <charset val="177"/>
    </font>
    <font>
      <sz val="11"/>
      <color rgb="FFFA7D00"/>
      <name val="Arial"/>
      <family val="2"/>
      <charset val="177"/>
    </font>
    <font>
      <sz val="11"/>
      <color rgb="FF9C6500"/>
      <name val="Arial"/>
      <family val="2"/>
      <charset val="177"/>
    </font>
    <font>
      <sz val="11"/>
      <color theme="1"/>
      <name val="Arial"/>
      <family val="2"/>
      <charset val="1"/>
    </font>
    <font>
      <sz val="10"/>
      <name val="Arial"/>
      <family val="2"/>
      <charset val="1"/>
    </font>
    <font>
      <b/>
      <sz val="11"/>
      <color rgb="FF3F3F3F"/>
      <name val="Arial"/>
      <family val="2"/>
      <charset val="177"/>
    </font>
    <font>
      <b/>
      <sz val="18"/>
      <color theme="3"/>
      <name val="Times New Roman"/>
      <family val="2"/>
      <charset val="177"/>
    </font>
    <font>
      <b/>
      <sz val="11"/>
      <color theme="1"/>
      <name val="Arial"/>
      <family val="2"/>
      <charset val="177"/>
    </font>
    <font>
      <sz val="11"/>
      <color rgb="FFFF0000"/>
      <name val="Arial"/>
      <family val="2"/>
      <charset val="177"/>
    </font>
    <font>
      <b/>
      <sz val="16"/>
      <color theme="1"/>
      <name val="Arial"/>
      <family val="2"/>
      <charset val="1"/>
    </font>
    <font>
      <sz val="11"/>
      <color theme="0" tint="-4.9989318521683403E-2"/>
      <name val="Arial"/>
      <family val="2"/>
      <charset val="177"/>
    </font>
    <font>
      <sz val="12"/>
      <color theme="1"/>
      <name val="Arial"/>
      <family val="2"/>
      <charset val="177"/>
    </font>
    <font>
      <b/>
      <sz val="14"/>
      <color rgb="FF000000"/>
      <name val="Arial"/>
      <family val="2"/>
      <charset val="1"/>
    </font>
    <font>
      <b/>
      <sz val="12"/>
      <color theme="1"/>
      <name val="Arial"/>
      <family val="2"/>
      <charset val="1"/>
    </font>
    <font>
      <b/>
      <u/>
      <sz val="18"/>
      <color theme="1"/>
      <name val="Arial"/>
      <family val="2"/>
      <charset val="1"/>
    </font>
    <font>
      <sz val="11"/>
      <color theme="1"/>
      <name val="Arial"/>
      <family val="2"/>
      <charset val="177"/>
    </font>
    <font>
      <sz val="11"/>
      <color rgb="FF000000"/>
      <name val="Arial"/>
      <family val="2"/>
    </font>
    <font>
      <sz val="11"/>
      <name val="Arial"/>
      <family val="2"/>
      <charset val="177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b/>
      <sz val="12"/>
      <color rgb="FF000000"/>
      <name val="Arial"/>
      <family val="2"/>
      <charset val="1"/>
    </font>
    <font>
      <sz val="10"/>
      <name val="Arial"/>
      <family val="2"/>
    </font>
    <font>
      <u/>
      <sz val="11"/>
      <color theme="10"/>
      <name val="DejaVu Sans"/>
      <family val="2"/>
      <charset val="177"/>
      <scheme val="minor"/>
    </font>
    <font>
      <b/>
      <sz val="12"/>
      <color rgb="FF000000"/>
      <name val="Arial"/>
      <family val="2"/>
    </font>
    <font>
      <sz val="18"/>
      <color rgb="FF27251E"/>
      <name val="PplxSerif"/>
    </font>
    <font>
      <sz val="10"/>
      <color rgb="FF27251E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FAC090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CCCCC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FCC99"/>
      </patternFill>
    </fill>
    <fill>
      <patternFill patternType="solid">
        <fgColor theme="4" tint="0.39988402966399123"/>
        <bgColor rgb="FFA7C0DE"/>
      </patternFill>
    </fill>
    <fill>
      <patternFill patternType="solid">
        <fgColor theme="5" tint="0.39988402966399123"/>
        <bgColor rgb="FFB3A2C7"/>
      </patternFill>
    </fill>
    <fill>
      <patternFill patternType="solid">
        <fgColor theme="6" tint="0.39988402966399123"/>
        <bgColor rgb="FFCCCCCC"/>
      </patternFill>
    </fill>
    <fill>
      <patternFill patternType="solid">
        <fgColor theme="7" tint="0.39988402966399123"/>
        <bgColor rgb="FFA5A5A5"/>
      </patternFill>
    </fill>
    <fill>
      <patternFill patternType="solid">
        <fgColor theme="8" tint="0.39988402966399123"/>
        <bgColor rgb="FFA7C0DE"/>
      </patternFill>
    </fill>
    <fill>
      <patternFill patternType="solid">
        <fgColor theme="9" tint="0.39988402966399123"/>
        <bgColor rgb="FFFFCC99"/>
      </patternFill>
    </fill>
    <fill>
      <patternFill patternType="solid">
        <fgColor theme="4"/>
        <bgColor rgb="FF4BACC6"/>
      </patternFill>
    </fill>
    <fill>
      <patternFill patternType="solid">
        <fgColor theme="5"/>
        <bgColor rgb="FF9C650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CCCCCC"/>
        <bgColor rgb="FFCCC1DA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4">
    <xf numFmtId="0" fontId="0" fillId="0" borderId="0"/>
    <xf numFmtId="9" fontId="26" fillId="0" borderId="0" applyBorder="0" applyProtection="0"/>
    <xf numFmtId="0" fontId="26" fillId="2" borderId="0" applyBorder="0" applyProtection="0"/>
    <xf numFmtId="0" fontId="26" fillId="3" borderId="0" applyBorder="0" applyProtection="0"/>
    <xf numFmtId="0" fontId="26" fillId="4" borderId="0" applyBorder="0" applyProtection="0"/>
    <xf numFmtId="0" fontId="26" fillId="5" borderId="0" applyBorder="0" applyProtection="0"/>
    <xf numFmtId="0" fontId="26" fillId="6" borderId="0" applyBorder="0" applyProtection="0"/>
    <xf numFmtId="0" fontId="26" fillId="7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2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3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4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5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6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7" borderId="0" applyBorder="0" applyProtection="0"/>
    <xf numFmtId="0" fontId="26" fillId="8" borderId="0" applyBorder="0" applyProtection="0"/>
    <xf numFmtId="0" fontId="26" fillId="9" borderId="0" applyBorder="0" applyProtection="0"/>
    <xf numFmtId="0" fontId="26" fillId="10" borderId="0" applyBorder="0" applyProtection="0"/>
    <xf numFmtId="0" fontId="26" fillId="11" borderId="0" applyBorder="0" applyProtection="0"/>
    <xf numFmtId="0" fontId="26" fillId="12" borderId="0" applyBorder="0" applyProtection="0"/>
    <xf numFmtId="0" fontId="26" fillId="13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8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9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0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1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2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6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164" fontId="26" fillId="0" borderId="0" applyBorder="0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16" fillId="27" borderId="7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9" fontId="26" fillId="0" borderId="0" applyBorder="0" applyProtection="0"/>
    <xf numFmtId="0" fontId="17" fillId="0" borderId="0" applyBorder="0" applyProtection="0"/>
    <xf numFmtId="0" fontId="18" fillId="0" borderId="8" applyProtection="0"/>
    <xf numFmtId="0" fontId="19" fillId="0" borderId="0" applyBorder="0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26" fillId="32" borderId="9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/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5" fontId="0" fillId="0" borderId="0" xfId="0" applyNumberFormat="1"/>
    <xf numFmtId="166" fontId="30" fillId="0" borderId="0" xfId="0" applyNumberFormat="1" applyFont="1"/>
    <xf numFmtId="2" fontId="30" fillId="0" borderId="0" xfId="0" applyNumberFormat="1" applyFont="1" applyAlignment="1">
      <alignment horizontal="center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4" fillId="33" borderId="10" xfId="0" applyFont="1" applyFill="1" applyBorder="1" applyAlignment="1" applyProtection="1">
      <alignment horizontal="center" vertical="center" wrapText="1"/>
      <protection locked="0"/>
    </xf>
    <xf numFmtId="2" fontId="0" fillId="0" borderId="10" xfId="1" applyNumberFormat="1" applyFont="1" applyBorder="1" applyProtection="1">
      <protection locked="0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wrapText="1"/>
    </xf>
    <xf numFmtId="0" fontId="14" fillId="0" borderId="10" xfId="249" applyBorder="1" applyAlignment="1">
      <alignment horizontal="left" vertical="top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0" xfId="224" applyFont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2" fontId="0" fillId="34" borderId="10" xfId="1" applyNumberFormat="1" applyFont="1" applyFill="1" applyBorder="1" applyProtection="1">
      <protection locked="0"/>
    </xf>
    <xf numFmtId="2" fontId="28" fillId="34" borderId="10" xfId="1" applyNumberFormat="1" applyFont="1" applyFill="1" applyBorder="1" applyProtection="1">
      <protection locked="0"/>
    </xf>
    <xf numFmtId="2" fontId="0" fillId="34" borderId="11" xfId="1" applyNumberFormat="1" applyFont="1" applyFill="1" applyBorder="1" applyProtection="1">
      <protection locked="0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readingOrder="1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</cellXfs>
  <cellStyles count="29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20% - הדגשה1 2" xfId="8" xr:uid="{00000000-0005-0000-0000-000006000000}"/>
    <cellStyle name="20% - הדגשה1 2 2" xfId="9" xr:uid="{00000000-0005-0000-0000-000007000000}"/>
    <cellStyle name="20% - הדגשה1 2 2 2" xfId="10" xr:uid="{00000000-0005-0000-0000-000008000000}"/>
    <cellStyle name="20% - הדגשה1 2 3" xfId="11" xr:uid="{00000000-0005-0000-0000-000009000000}"/>
    <cellStyle name="20% - הדגשה1 2 4" xfId="12" xr:uid="{00000000-0005-0000-0000-00000A000000}"/>
    <cellStyle name="20% - הדגשה1 3" xfId="13" xr:uid="{00000000-0005-0000-0000-00000B000000}"/>
    <cellStyle name="20% - הדגשה1 3 2" xfId="14" xr:uid="{00000000-0005-0000-0000-00000C000000}"/>
    <cellStyle name="20% - הדגשה1 3 2 2" xfId="15" xr:uid="{00000000-0005-0000-0000-00000D000000}"/>
    <cellStyle name="20% - הדגשה1 3 3" xfId="16" xr:uid="{00000000-0005-0000-0000-00000E000000}"/>
    <cellStyle name="20% - הדגשה1 3 4" xfId="17" xr:uid="{00000000-0005-0000-0000-00000F000000}"/>
    <cellStyle name="20% - הדגשה1 4" xfId="18" xr:uid="{00000000-0005-0000-0000-000010000000}"/>
    <cellStyle name="20% - הדגשה1 4 2" xfId="19" xr:uid="{00000000-0005-0000-0000-000011000000}"/>
    <cellStyle name="20% - הדגשה1 5" xfId="20" xr:uid="{00000000-0005-0000-0000-000012000000}"/>
    <cellStyle name="20% - הדגשה1 6" xfId="21" xr:uid="{00000000-0005-0000-0000-000013000000}"/>
    <cellStyle name="20% - הדגשה2 2" xfId="22" xr:uid="{00000000-0005-0000-0000-000014000000}"/>
    <cellStyle name="20% - הדגשה2 2 2" xfId="23" xr:uid="{00000000-0005-0000-0000-000015000000}"/>
    <cellStyle name="20% - הדגשה2 2 2 2" xfId="24" xr:uid="{00000000-0005-0000-0000-000016000000}"/>
    <cellStyle name="20% - הדגשה2 2 3" xfId="25" xr:uid="{00000000-0005-0000-0000-000017000000}"/>
    <cellStyle name="20% - הדגשה2 2 4" xfId="26" xr:uid="{00000000-0005-0000-0000-000018000000}"/>
    <cellStyle name="20% - הדגשה2 3" xfId="27" xr:uid="{00000000-0005-0000-0000-000019000000}"/>
    <cellStyle name="20% - הדגשה2 3 2" xfId="28" xr:uid="{00000000-0005-0000-0000-00001A000000}"/>
    <cellStyle name="20% - הדגשה2 3 2 2" xfId="29" xr:uid="{00000000-0005-0000-0000-00001B000000}"/>
    <cellStyle name="20% - הדגשה2 3 3" xfId="30" xr:uid="{00000000-0005-0000-0000-00001C000000}"/>
    <cellStyle name="20% - הדגשה2 3 4" xfId="31" xr:uid="{00000000-0005-0000-0000-00001D000000}"/>
    <cellStyle name="20% - הדגשה2 4" xfId="32" xr:uid="{00000000-0005-0000-0000-00001E000000}"/>
    <cellStyle name="20% - הדגשה2 4 2" xfId="33" xr:uid="{00000000-0005-0000-0000-00001F000000}"/>
    <cellStyle name="20% - הדגשה2 5" xfId="34" xr:uid="{00000000-0005-0000-0000-000020000000}"/>
    <cellStyle name="20% - הדגשה2 6" xfId="35" xr:uid="{00000000-0005-0000-0000-000021000000}"/>
    <cellStyle name="20% - הדגשה3 2" xfId="36" xr:uid="{00000000-0005-0000-0000-000022000000}"/>
    <cellStyle name="20% - הדגשה3 2 2" xfId="37" xr:uid="{00000000-0005-0000-0000-000023000000}"/>
    <cellStyle name="20% - הדגשה3 2 2 2" xfId="38" xr:uid="{00000000-0005-0000-0000-000024000000}"/>
    <cellStyle name="20% - הדגשה3 2 3" xfId="39" xr:uid="{00000000-0005-0000-0000-000025000000}"/>
    <cellStyle name="20% - הדגשה3 2 4" xfId="40" xr:uid="{00000000-0005-0000-0000-000026000000}"/>
    <cellStyle name="20% - הדגשה3 3" xfId="41" xr:uid="{00000000-0005-0000-0000-000027000000}"/>
    <cellStyle name="20% - הדגשה3 3 2" xfId="42" xr:uid="{00000000-0005-0000-0000-000028000000}"/>
    <cellStyle name="20% - הדגשה3 3 2 2" xfId="43" xr:uid="{00000000-0005-0000-0000-000029000000}"/>
    <cellStyle name="20% - הדגשה3 3 3" xfId="44" xr:uid="{00000000-0005-0000-0000-00002A000000}"/>
    <cellStyle name="20% - הדגשה3 3 4" xfId="45" xr:uid="{00000000-0005-0000-0000-00002B000000}"/>
    <cellStyle name="20% - הדגשה3 4" xfId="46" xr:uid="{00000000-0005-0000-0000-00002C000000}"/>
    <cellStyle name="20% - הדגשה3 4 2" xfId="47" xr:uid="{00000000-0005-0000-0000-00002D000000}"/>
    <cellStyle name="20% - הדגשה3 5" xfId="48" xr:uid="{00000000-0005-0000-0000-00002E000000}"/>
    <cellStyle name="20% - הדגשה3 6" xfId="49" xr:uid="{00000000-0005-0000-0000-00002F000000}"/>
    <cellStyle name="20% - הדגשה4 2" xfId="50" xr:uid="{00000000-0005-0000-0000-000030000000}"/>
    <cellStyle name="20% - הדגשה4 2 2" xfId="51" xr:uid="{00000000-0005-0000-0000-000031000000}"/>
    <cellStyle name="20% - הדגשה4 2 2 2" xfId="52" xr:uid="{00000000-0005-0000-0000-000032000000}"/>
    <cellStyle name="20% - הדגשה4 2 3" xfId="53" xr:uid="{00000000-0005-0000-0000-000033000000}"/>
    <cellStyle name="20% - הדגשה4 2 4" xfId="54" xr:uid="{00000000-0005-0000-0000-000034000000}"/>
    <cellStyle name="20% - הדגשה4 3" xfId="55" xr:uid="{00000000-0005-0000-0000-000035000000}"/>
    <cellStyle name="20% - הדגשה4 3 2" xfId="56" xr:uid="{00000000-0005-0000-0000-000036000000}"/>
    <cellStyle name="20% - הדגשה4 3 2 2" xfId="57" xr:uid="{00000000-0005-0000-0000-000037000000}"/>
    <cellStyle name="20% - הדגשה4 3 3" xfId="58" xr:uid="{00000000-0005-0000-0000-000038000000}"/>
    <cellStyle name="20% - הדגשה4 3 4" xfId="59" xr:uid="{00000000-0005-0000-0000-000039000000}"/>
    <cellStyle name="20% - הדגשה4 4" xfId="60" xr:uid="{00000000-0005-0000-0000-00003A000000}"/>
    <cellStyle name="20% - הדגשה4 4 2" xfId="61" xr:uid="{00000000-0005-0000-0000-00003B000000}"/>
    <cellStyle name="20% - הדגשה4 5" xfId="62" xr:uid="{00000000-0005-0000-0000-00003C000000}"/>
    <cellStyle name="20% - הדגשה4 6" xfId="63" xr:uid="{00000000-0005-0000-0000-00003D000000}"/>
    <cellStyle name="20% - הדגשה5 2" xfId="64" xr:uid="{00000000-0005-0000-0000-00003E000000}"/>
    <cellStyle name="20% - הדגשה5 2 2" xfId="65" xr:uid="{00000000-0005-0000-0000-00003F000000}"/>
    <cellStyle name="20% - הדגשה5 2 2 2" xfId="66" xr:uid="{00000000-0005-0000-0000-000040000000}"/>
    <cellStyle name="20% - הדגשה5 2 3" xfId="67" xr:uid="{00000000-0005-0000-0000-000041000000}"/>
    <cellStyle name="20% - הדגשה5 2 4" xfId="68" xr:uid="{00000000-0005-0000-0000-000042000000}"/>
    <cellStyle name="20% - הדגשה5 3" xfId="69" xr:uid="{00000000-0005-0000-0000-000043000000}"/>
    <cellStyle name="20% - הדגשה5 3 2" xfId="70" xr:uid="{00000000-0005-0000-0000-000044000000}"/>
    <cellStyle name="20% - הדגשה5 3 2 2" xfId="71" xr:uid="{00000000-0005-0000-0000-000045000000}"/>
    <cellStyle name="20% - הדגשה5 3 3" xfId="72" xr:uid="{00000000-0005-0000-0000-000046000000}"/>
    <cellStyle name="20% - הדגשה5 3 4" xfId="73" xr:uid="{00000000-0005-0000-0000-000047000000}"/>
    <cellStyle name="20% - הדגשה5 4" xfId="74" xr:uid="{00000000-0005-0000-0000-000048000000}"/>
    <cellStyle name="20% - הדגשה5 4 2" xfId="75" xr:uid="{00000000-0005-0000-0000-000049000000}"/>
    <cellStyle name="20% - הדגשה5 5" xfId="76" xr:uid="{00000000-0005-0000-0000-00004A000000}"/>
    <cellStyle name="20% - הדגשה5 6" xfId="77" xr:uid="{00000000-0005-0000-0000-00004B000000}"/>
    <cellStyle name="20% - הדגשה6 2" xfId="78" xr:uid="{00000000-0005-0000-0000-00004C000000}"/>
    <cellStyle name="20% - הדגשה6 2 2" xfId="79" xr:uid="{00000000-0005-0000-0000-00004D000000}"/>
    <cellStyle name="20% - הדגשה6 2 2 2" xfId="80" xr:uid="{00000000-0005-0000-0000-00004E000000}"/>
    <cellStyle name="20% - הדגשה6 2 3" xfId="81" xr:uid="{00000000-0005-0000-0000-00004F000000}"/>
    <cellStyle name="20% - הדגשה6 2 4" xfId="82" xr:uid="{00000000-0005-0000-0000-000050000000}"/>
    <cellStyle name="20% - הדגשה6 3" xfId="83" xr:uid="{00000000-0005-0000-0000-000051000000}"/>
    <cellStyle name="20% - הדגשה6 3 2" xfId="84" xr:uid="{00000000-0005-0000-0000-000052000000}"/>
    <cellStyle name="20% - הדגשה6 3 2 2" xfId="85" xr:uid="{00000000-0005-0000-0000-000053000000}"/>
    <cellStyle name="20% - הדגשה6 3 3" xfId="86" xr:uid="{00000000-0005-0000-0000-000054000000}"/>
    <cellStyle name="20% - הדגשה6 3 4" xfId="87" xr:uid="{00000000-0005-0000-0000-000055000000}"/>
    <cellStyle name="20% - הדגשה6 4" xfId="88" xr:uid="{00000000-0005-0000-0000-000056000000}"/>
    <cellStyle name="20% - הדגשה6 4 2" xfId="89" xr:uid="{00000000-0005-0000-0000-000057000000}"/>
    <cellStyle name="20% - הדגשה6 5" xfId="90" xr:uid="{00000000-0005-0000-0000-000058000000}"/>
    <cellStyle name="20% - הדגשה6 6" xfId="91" xr:uid="{00000000-0005-0000-0000-000059000000}"/>
    <cellStyle name="40% - Accent1 2" xfId="92" xr:uid="{00000000-0005-0000-0000-00005A000000}"/>
    <cellStyle name="40% - Accent2 2" xfId="93" xr:uid="{00000000-0005-0000-0000-00005B000000}"/>
    <cellStyle name="40% - Accent3 2" xfId="94" xr:uid="{00000000-0005-0000-0000-00005C000000}"/>
    <cellStyle name="40% - Accent4 2" xfId="95" xr:uid="{00000000-0005-0000-0000-00005D000000}"/>
    <cellStyle name="40% - Accent5 2" xfId="96" xr:uid="{00000000-0005-0000-0000-00005E000000}"/>
    <cellStyle name="40% - Accent6 2" xfId="97" xr:uid="{00000000-0005-0000-0000-00005F000000}"/>
    <cellStyle name="40% - הדגשה1 2" xfId="98" xr:uid="{00000000-0005-0000-0000-000060000000}"/>
    <cellStyle name="40% - הדגשה1 2 2" xfId="99" xr:uid="{00000000-0005-0000-0000-000061000000}"/>
    <cellStyle name="40% - הדגשה1 2 2 2" xfId="100" xr:uid="{00000000-0005-0000-0000-000062000000}"/>
    <cellStyle name="40% - הדגשה1 2 3" xfId="101" xr:uid="{00000000-0005-0000-0000-000063000000}"/>
    <cellStyle name="40% - הדגשה1 2 4" xfId="102" xr:uid="{00000000-0005-0000-0000-000064000000}"/>
    <cellStyle name="40% - הדגשה1 3" xfId="103" xr:uid="{00000000-0005-0000-0000-000065000000}"/>
    <cellStyle name="40% - הדגשה1 3 2" xfId="104" xr:uid="{00000000-0005-0000-0000-000066000000}"/>
    <cellStyle name="40% - הדגשה1 3 2 2" xfId="105" xr:uid="{00000000-0005-0000-0000-000067000000}"/>
    <cellStyle name="40% - הדגשה1 3 3" xfId="106" xr:uid="{00000000-0005-0000-0000-000068000000}"/>
    <cellStyle name="40% - הדגשה1 3 4" xfId="107" xr:uid="{00000000-0005-0000-0000-000069000000}"/>
    <cellStyle name="40% - הדגשה1 4" xfId="108" xr:uid="{00000000-0005-0000-0000-00006A000000}"/>
    <cellStyle name="40% - הדגשה1 4 2" xfId="109" xr:uid="{00000000-0005-0000-0000-00006B000000}"/>
    <cellStyle name="40% - הדגשה1 5" xfId="110" xr:uid="{00000000-0005-0000-0000-00006C000000}"/>
    <cellStyle name="40% - הדגשה1 6" xfId="111" xr:uid="{00000000-0005-0000-0000-00006D000000}"/>
    <cellStyle name="40% - הדגשה2 2" xfId="112" xr:uid="{00000000-0005-0000-0000-00006E000000}"/>
    <cellStyle name="40% - הדגשה2 2 2" xfId="113" xr:uid="{00000000-0005-0000-0000-00006F000000}"/>
    <cellStyle name="40% - הדגשה2 2 2 2" xfId="114" xr:uid="{00000000-0005-0000-0000-000070000000}"/>
    <cellStyle name="40% - הדגשה2 2 3" xfId="115" xr:uid="{00000000-0005-0000-0000-000071000000}"/>
    <cellStyle name="40% - הדגשה2 2 4" xfId="116" xr:uid="{00000000-0005-0000-0000-000072000000}"/>
    <cellStyle name="40% - הדגשה2 3" xfId="117" xr:uid="{00000000-0005-0000-0000-000073000000}"/>
    <cellStyle name="40% - הדגשה2 3 2" xfId="118" xr:uid="{00000000-0005-0000-0000-000074000000}"/>
    <cellStyle name="40% - הדגשה2 3 2 2" xfId="119" xr:uid="{00000000-0005-0000-0000-000075000000}"/>
    <cellStyle name="40% - הדגשה2 3 3" xfId="120" xr:uid="{00000000-0005-0000-0000-000076000000}"/>
    <cellStyle name="40% - הדגשה2 3 4" xfId="121" xr:uid="{00000000-0005-0000-0000-000077000000}"/>
    <cellStyle name="40% - הדגשה2 4" xfId="122" xr:uid="{00000000-0005-0000-0000-000078000000}"/>
    <cellStyle name="40% - הדגשה2 4 2" xfId="123" xr:uid="{00000000-0005-0000-0000-000079000000}"/>
    <cellStyle name="40% - הדגשה2 5" xfId="124" xr:uid="{00000000-0005-0000-0000-00007A000000}"/>
    <cellStyle name="40% - הדגשה2 6" xfId="125" xr:uid="{00000000-0005-0000-0000-00007B000000}"/>
    <cellStyle name="40% - הדגשה3 2" xfId="126" xr:uid="{00000000-0005-0000-0000-00007C000000}"/>
    <cellStyle name="40% - הדגשה3 2 2" xfId="127" xr:uid="{00000000-0005-0000-0000-00007D000000}"/>
    <cellStyle name="40% - הדגשה3 2 2 2" xfId="128" xr:uid="{00000000-0005-0000-0000-00007E000000}"/>
    <cellStyle name="40% - הדגשה3 2 3" xfId="129" xr:uid="{00000000-0005-0000-0000-00007F000000}"/>
    <cellStyle name="40% - הדגשה3 2 4" xfId="130" xr:uid="{00000000-0005-0000-0000-000080000000}"/>
    <cellStyle name="40% - הדגשה3 3" xfId="131" xr:uid="{00000000-0005-0000-0000-000081000000}"/>
    <cellStyle name="40% - הדגשה3 3 2" xfId="132" xr:uid="{00000000-0005-0000-0000-000082000000}"/>
    <cellStyle name="40% - הדגשה3 3 2 2" xfId="133" xr:uid="{00000000-0005-0000-0000-000083000000}"/>
    <cellStyle name="40% - הדגשה3 3 3" xfId="134" xr:uid="{00000000-0005-0000-0000-000084000000}"/>
    <cellStyle name="40% - הדגשה3 3 4" xfId="135" xr:uid="{00000000-0005-0000-0000-000085000000}"/>
    <cellStyle name="40% - הדגשה3 4" xfId="136" xr:uid="{00000000-0005-0000-0000-000086000000}"/>
    <cellStyle name="40% - הדגשה3 4 2" xfId="137" xr:uid="{00000000-0005-0000-0000-000087000000}"/>
    <cellStyle name="40% - הדגשה3 5" xfId="138" xr:uid="{00000000-0005-0000-0000-000088000000}"/>
    <cellStyle name="40% - הדגשה3 6" xfId="139" xr:uid="{00000000-0005-0000-0000-000089000000}"/>
    <cellStyle name="40% - הדגשה4 2" xfId="140" xr:uid="{00000000-0005-0000-0000-00008A000000}"/>
    <cellStyle name="40% - הדגשה4 2 2" xfId="141" xr:uid="{00000000-0005-0000-0000-00008B000000}"/>
    <cellStyle name="40% - הדגשה4 2 2 2" xfId="142" xr:uid="{00000000-0005-0000-0000-00008C000000}"/>
    <cellStyle name="40% - הדגשה4 2 3" xfId="143" xr:uid="{00000000-0005-0000-0000-00008D000000}"/>
    <cellStyle name="40% - הדגשה4 2 4" xfId="144" xr:uid="{00000000-0005-0000-0000-00008E000000}"/>
    <cellStyle name="40% - הדגשה4 3" xfId="145" xr:uid="{00000000-0005-0000-0000-00008F000000}"/>
    <cellStyle name="40% - הדגשה4 3 2" xfId="146" xr:uid="{00000000-0005-0000-0000-000090000000}"/>
    <cellStyle name="40% - הדגשה4 3 2 2" xfId="147" xr:uid="{00000000-0005-0000-0000-000091000000}"/>
    <cellStyle name="40% - הדגשה4 3 3" xfId="148" xr:uid="{00000000-0005-0000-0000-000092000000}"/>
    <cellStyle name="40% - הדגשה4 3 4" xfId="149" xr:uid="{00000000-0005-0000-0000-000093000000}"/>
    <cellStyle name="40% - הדגשה4 4" xfId="150" xr:uid="{00000000-0005-0000-0000-000094000000}"/>
    <cellStyle name="40% - הדגשה4 4 2" xfId="151" xr:uid="{00000000-0005-0000-0000-000095000000}"/>
    <cellStyle name="40% - הדגשה4 5" xfId="152" xr:uid="{00000000-0005-0000-0000-000096000000}"/>
    <cellStyle name="40% - הדגשה4 6" xfId="153" xr:uid="{00000000-0005-0000-0000-000097000000}"/>
    <cellStyle name="40% - הדגשה5 2" xfId="154" xr:uid="{00000000-0005-0000-0000-000098000000}"/>
    <cellStyle name="40% - הדגשה5 2 2" xfId="155" xr:uid="{00000000-0005-0000-0000-000099000000}"/>
    <cellStyle name="40% - הדגשה5 2 2 2" xfId="156" xr:uid="{00000000-0005-0000-0000-00009A000000}"/>
    <cellStyle name="40% - הדגשה5 2 3" xfId="157" xr:uid="{00000000-0005-0000-0000-00009B000000}"/>
    <cellStyle name="40% - הדגשה5 2 4" xfId="158" xr:uid="{00000000-0005-0000-0000-00009C000000}"/>
    <cellStyle name="40% - הדגשה5 3" xfId="159" xr:uid="{00000000-0005-0000-0000-00009D000000}"/>
    <cellStyle name="40% - הדגשה5 3 2" xfId="160" xr:uid="{00000000-0005-0000-0000-00009E000000}"/>
    <cellStyle name="40% - הדגשה5 3 2 2" xfId="161" xr:uid="{00000000-0005-0000-0000-00009F000000}"/>
    <cellStyle name="40% - הדגשה5 3 3" xfId="162" xr:uid="{00000000-0005-0000-0000-0000A0000000}"/>
    <cellStyle name="40% - הדגשה5 3 4" xfId="163" xr:uid="{00000000-0005-0000-0000-0000A1000000}"/>
    <cellStyle name="40% - הדגשה5 4" xfId="164" xr:uid="{00000000-0005-0000-0000-0000A2000000}"/>
    <cellStyle name="40% - הדגשה5 4 2" xfId="165" xr:uid="{00000000-0005-0000-0000-0000A3000000}"/>
    <cellStyle name="40% - הדגשה5 5" xfId="166" xr:uid="{00000000-0005-0000-0000-0000A4000000}"/>
    <cellStyle name="40% - הדגשה5 6" xfId="167" xr:uid="{00000000-0005-0000-0000-0000A5000000}"/>
    <cellStyle name="40% - הדגשה6 2" xfId="168" xr:uid="{00000000-0005-0000-0000-0000A6000000}"/>
    <cellStyle name="40% - הדגשה6 2 2" xfId="169" xr:uid="{00000000-0005-0000-0000-0000A7000000}"/>
    <cellStyle name="40% - הדגשה6 2 2 2" xfId="170" xr:uid="{00000000-0005-0000-0000-0000A8000000}"/>
    <cellStyle name="40% - הדגשה6 2 3" xfId="171" xr:uid="{00000000-0005-0000-0000-0000A9000000}"/>
    <cellStyle name="40% - הדגשה6 2 4" xfId="172" xr:uid="{00000000-0005-0000-0000-0000AA000000}"/>
    <cellStyle name="40% - הדגשה6 3" xfId="173" xr:uid="{00000000-0005-0000-0000-0000AB000000}"/>
    <cellStyle name="40% - הדגשה6 3 2" xfId="174" xr:uid="{00000000-0005-0000-0000-0000AC000000}"/>
    <cellStyle name="40% - הדגשה6 3 2 2" xfId="175" xr:uid="{00000000-0005-0000-0000-0000AD000000}"/>
    <cellStyle name="40% - הדגשה6 3 3" xfId="176" xr:uid="{00000000-0005-0000-0000-0000AE000000}"/>
    <cellStyle name="40% - הדגשה6 3 4" xfId="177" xr:uid="{00000000-0005-0000-0000-0000AF000000}"/>
    <cellStyle name="40% - הדגשה6 4" xfId="178" xr:uid="{00000000-0005-0000-0000-0000B0000000}"/>
    <cellStyle name="40% - הדגשה6 4 2" xfId="179" xr:uid="{00000000-0005-0000-0000-0000B1000000}"/>
    <cellStyle name="40% - הדגשה6 5" xfId="180" xr:uid="{00000000-0005-0000-0000-0000B2000000}"/>
    <cellStyle name="40% - הדגשה6 6" xfId="181" xr:uid="{00000000-0005-0000-0000-0000B3000000}"/>
    <cellStyle name="60% - Accent1 2" xfId="182" xr:uid="{00000000-0005-0000-0000-0000B4000000}"/>
    <cellStyle name="60% - Accent2 2" xfId="183" xr:uid="{00000000-0005-0000-0000-0000B5000000}"/>
    <cellStyle name="60% - Accent3 2" xfId="184" xr:uid="{00000000-0005-0000-0000-0000B6000000}"/>
    <cellStyle name="60% - Accent4 2" xfId="185" xr:uid="{00000000-0005-0000-0000-0000B7000000}"/>
    <cellStyle name="60% - Accent5 2" xfId="186" xr:uid="{00000000-0005-0000-0000-0000B8000000}"/>
    <cellStyle name="60% - Accent6 2" xfId="187" xr:uid="{00000000-0005-0000-0000-0000B9000000}"/>
    <cellStyle name="Accent1 2" xfId="188" xr:uid="{00000000-0005-0000-0000-0000BA000000}"/>
    <cellStyle name="Accent2 2" xfId="189" xr:uid="{00000000-0005-0000-0000-0000BB000000}"/>
    <cellStyle name="Accent3 2" xfId="190" xr:uid="{00000000-0005-0000-0000-0000BC000000}"/>
    <cellStyle name="Accent4 2" xfId="191" xr:uid="{00000000-0005-0000-0000-0000BD000000}"/>
    <cellStyle name="Accent5 2" xfId="192" xr:uid="{00000000-0005-0000-0000-0000BE000000}"/>
    <cellStyle name="Accent6 2" xfId="193" xr:uid="{00000000-0005-0000-0000-0000BF000000}"/>
    <cellStyle name="Bad 2" xfId="194" xr:uid="{00000000-0005-0000-0000-0000C0000000}"/>
    <cellStyle name="Calculation 2" xfId="195" xr:uid="{00000000-0005-0000-0000-0000C1000000}"/>
    <cellStyle name="Check Cell 2" xfId="196" xr:uid="{00000000-0005-0000-0000-0000C2000000}"/>
    <cellStyle name="Comma 2" xfId="197" xr:uid="{00000000-0005-0000-0000-0000C3000000}"/>
    <cellStyle name="Comma 2 2" xfId="198" xr:uid="{00000000-0005-0000-0000-0000C4000000}"/>
    <cellStyle name="Comma 2 2 2" xfId="199" xr:uid="{00000000-0005-0000-0000-0000C5000000}"/>
    <cellStyle name="Comma 2 2 3" xfId="288" xr:uid="{BE6FC16A-1DC2-4710-B9B3-D43F81CF147E}"/>
    <cellStyle name="Comma 2 3" xfId="200" xr:uid="{00000000-0005-0000-0000-0000C6000000}"/>
    <cellStyle name="Comma 2 4" xfId="201" xr:uid="{00000000-0005-0000-0000-0000C7000000}"/>
    <cellStyle name="Comma 3" xfId="202" xr:uid="{00000000-0005-0000-0000-0000C8000000}"/>
    <cellStyle name="Comma 3 2" xfId="203" xr:uid="{00000000-0005-0000-0000-0000C9000000}"/>
    <cellStyle name="Comma 3 2 2" xfId="204" xr:uid="{00000000-0005-0000-0000-0000CA000000}"/>
    <cellStyle name="Comma 3 3" xfId="205" xr:uid="{00000000-0005-0000-0000-0000CB000000}"/>
    <cellStyle name="Comma 3 4" xfId="206" xr:uid="{00000000-0005-0000-0000-0000CC000000}"/>
    <cellStyle name="Comma 3 5" xfId="292" xr:uid="{1D8483D9-EED9-4580-A612-25248195A5C2}"/>
    <cellStyle name="Comma 4" xfId="207" xr:uid="{00000000-0005-0000-0000-0000CD000000}"/>
    <cellStyle name="Comma 4 2" xfId="208" xr:uid="{00000000-0005-0000-0000-0000CE000000}"/>
    <cellStyle name="Comma 4 2 2" xfId="209" xr:uid="{00000000-0005-0000-0000-0000CF000000}"/>
    <cellStyle name="Comma 4 3" xfId="210" xr:uid="{00000000-0005-0000-0000-0000D0000000}"/>
    <cellStyle name="Comma 4 4" xfId="211" xr:uid="{00000000-0005-0000-0000-0000D1000000}"/>
    <cellStyle name="Comma 4 5" xfId="293" xr:uid="{C9F82E2B-9F0D-4B82-BA9F-FCD5474B13F2}"/>
    <cellStyle name="Comma 5" xfId="212" xr:uid="{00000000-0005-0000-0000-0000D2000000}"/>
    <cellStyle name="Comma 5 2" xfId="291" xr:uid="{EF76FFE7-8E6B-448D-90DD-4A40D1F05980}"/>
    <cellStyle name="Comma 6" xfId="213" xr:uid="{00000000-0005-0000-0000-0000D3000000}"/>
    <cellStyle name="Comma 6 2" xfId="290" xr:uid="{E86FB661-22BE-42DB-ABB7-2C9E9B74F1E0}"/>
    <cellStyle name="Comma 7" xfId="286" xr:uid="{ECD7A659-A765-4BDF-8687-10F1392B0200}"/>
    <cellStyle name="Explanatory Text 2" xfId="214" xr:uid="{00000000-0005-0000-0000-0000D5000000}"/>
    <cellStyle name="Good 2" xfId="215" xr:uid="{00000000-0005-0000-0000-0000D6000000}"/>
    <cellStyle name="Heading 1 2" xfId="216" xr:uid="{00000000-0005-0000-0000-0000D7000000}"/>
    <cellStyle name="Heading 2 2" xfId="217" xr:uid="{00000000-0005-0000-0000-0000D8000000}"/>
    <cellStyle name="Heading 3 2" xfId="218" xr:uid="{00000000-0005-0000-0000-0000D9000000}"/>
    <cellStyle name="Heading 4 2" xfId="219" xr:uid="{00000000-0005-0000-0000-0000DA000000}"/>
    <cellStyle name="Input 2" xfId="220" xr:uid="{00000000-0005-0000-0000-0000DB000000}"/>
    <cellStyle name="Linked Cell 2" xfId="221" xr:uid="{00000000-0005-0000-0000-0000DC000000}"/>
    <cellStyle name="Neutral 2" xfId="222" xr:uid="{00000000-0005-0000-0000-0000DD000000}"/>
    <cellStyle name="Normal" xfId="0" builtinId="0"/>
    <cellStyle name="Normal 2" xfId="223" xr:uid="{00000000-0005-0000-0000-0000DF000000}"/>
    <cellStyle name="Normal 2 2" xfId="224" xr:uid="{00000000-0005-0000-0000-0000E0000000}"/>
    <cellStyle name="Normal 2 2 2" xfId="225" xr:uid="{00000000-0005-0000-0000-0000E1000000}"/>
    <cellStyle name="Normal 2 3" xfId="226" xr:uid="{00000000-0005-0000-0000-0000E2000000}"/>
    <cellStyle name="Normal 2 4" xfId="227" xr:uid="{00000000-0005-0000-0000-0000E3000000}"/>
    <cellStyle name="Normal 2 5" xfId="228" xr:uid="{00000000-0005-0000-0000-0000E4000000}"/>
    <cellStyle name="Normal 2 6" xfId="229" xr:uid="{00000000-0005-0000-0000-0000E5000000}"/>
    <cellStyle name="Normal 2 7" xfId="287" xr:uid="{95200888-F9DC-44BB-88AA-6CEBE8C1709F}"/>
    <cellStyle name="Normal 3" xfId="230" xr:uid="{00000000-0005-0000-0000-0000E6000000}"/>
    <cellStyle name="Normal 3 2" xfId="231" xr:uid="{00000000-0005-0000-0000-0000E7000000}"/>
    <cellStyle name="Normal 3 2 2" xfId="232" xr:uid="{00000000-0005-0000-0000-0000E8000000}"/>
    <cellStyle name="Normal 3 3" xfId="233" xr:uid="{00000000-0005-0000-0000-0000E9000000}"/>
    <cellStyle name="Normal 3 4" xfId="234" xr:uid="{00000000-0005-0000-0000-0000EA000000}"/>
    <cellStyle name="Normal 4" xfId="235" xr:uid="{00000000-0005-0000-0000-0000EB000000}"/>
    <cellStyle name="Normal 4 2" xfId="236" xr:uid="{00000000-0005-0000-0000-0000EC000000}"/>
    <cellStyle name="Normal 4 2 2" xfId="237" xr:uid="{00000000-0005-0000-0000-0000ED000000}"/>
    <cellStyle name="Normal 4 2 2 2" xfId="238" xr:uid="{00000000-0005-0000-0000-0000EE000000}"/>
    <cellStyle name="Normal 4 2 3" xfId="239" xr:uid="{00000000-0005-0000-0000-0000EF000000}"/>
    <cellStyle name="Normal 4 3" xfId="240" xr:uid="{00000000-0005-0000-0000-0000F0000000}"/>
    <cellStyle name="Normal 4 3 2" xfId="241" xr:uid="{00000000-0005-0000-0000-0000F1000000}"/>
    <cellStyle name="Normal 4 4" xfId="242" xr:uid="{00000000-0005-0000-0000-0000F2000000}"/>
    <cellStyle name="Normal 4 4 2" xfId="243" xr:uid="{00000000-0005-0000-0000-0000F3000000}"/>
    <cellStyle name="Normal 4 5" xfId="244" xr:uid="{00000000-0005-0000-0000-0000F4000000}"/>
    <cellStyle name="Normal 5" xfId="245" xr:uid="{00000000-0005-0000-0000-0000F5000000}"/>
    <cellStyle name="Normal 6" xfId="246" xr:uid="{00000000-0005-0000-0000-0000F6000000}"/>
    <cellStyle name="Normal 7" xfId="247" xr:uid="{00000000-0005-0000-0000-0000F7000000}"/>
    <cellStyle name="Normal 8" xfId="248" xr:uid="{00000000-0005-0000-0000-0000F8000000}"/>
    <cellStyle name="Normal 8 2" xfId="249" xr:uid="{00000000-0005-0000-0000-0000F9000000}"/>
    <cellStyle name="Normal 9" xfId="285" xr:uid="{45C03D4E-F498-4228-B84E-37BDD3317903}"/>
    <cellStyle name="Output 2" xfId="250" xr:uid="{00000000-0005-0000-0000-0000FA000000}"/>
    <cellStyle name="Percent" xfId="1" builtinId="5"/>
    <cellStyle name="Percent 2" xfId="251" xr:uid="{00000000-0005-0000-0000-0000FC000000}"/>
    <cellStyle name="Percent 2 2" xfId="252" xr:uid="{00000000-0005-0000-0000-0000FD000000}"/>
    <cellStyle name="Percent 2 2 2" xfId="253" xr:uid="{00000000-0005-0000-0000-0000FE000000}"/>
    <cellStyle name="Percent 2 3" xfId="254" xr:uid="{00000000-0005-0000-0000-0000FF000000}"/>
    <cellStyle name="Percent 2 4" xfId="255" xr:uid="{00000000-0005-0000-0000-000000010000}"/>
    <cellStyle name="Percent 3" xfId="256" xr:uid="{00000000-0005-0000-0000-000001010000}"/>
    <cellStyle name="Percent 3 2" xfId="257" xr:uid="{00000000-0005-0000-0000-000002010000}"/>
    <cellStyle name="Percent 3 2 2" xfId="258" xr:uid="{00000000-0005-0000-0000-000003010000}"/>
    <cellStyle name="Percent 3 3" xfId="259" xr:uid="{00000000-0005-0000-0000-000004010000}"/>
    <cellStyle name="Percent 3 4" xfId="260" xr:uid="{00000000-0005-0000-0000-000005010000}"/>
    <cellStyle name="Percent 4" xfId="261" xr:uid="{00000000-0005-0000-0000-000006010000}"/>
    <cellStyle name="Percent 4 2" xfId="262" xr:uid="{00000000-0005-0000-0000-000007010000}"/>
    <cellStyle name="Percent 4 2 2" xfId="263" xr:uid="{00000000-0005-0000-0000-000008010000}"/>
    <cellStyle name="Percent 4 3" xfId="264" xr:uid="{00000000-0005-0000-0000-000009010000}"/>
    <cellStyle name="Percent 4 4" xfId="265" xr:uid="{00000000-0005-0000-0000-00000A010000}"/>
    <cellStyle name="Percent 5" xfId="266" xr:uid="{00000000-0005-0000-0000-00000B010000}"/>
    <cellStyle name="Title 2" xfId="267" xr:uid="{00000000-0005-0000-0000-00000C010000}"/>
    <cellStyle name="Total 2" xfId="268" xr:uid="{00000000-0005-0000-0000-00000D010000}"/>
    <cellStyle name="Warning Text 2" xfId="269" xr:uid="{00000000-0005-0000-0000-00000E010000}"/>
    <cellStyle name="היפר-קישור 2" xfId="289" xr:uid="{F248519B-4506-4E87-91EC-2DD6535EC49D}"/>
    <cellStyle name="הערה 2" xfId="270" xr:uid="{00000000-0005-0000-0000-00000F010000}"/>
    <cellStyle name="הערה 2 2" xfId="271" xr:uid="{00000000-0005-0000-0000-000010010000}"/>
    <cellStyle name="הערה 2 2 2" xfId="272" xr:uid="{00000000-0005-0000-0000-000011010000}"/>
    <cellStyle name="הערה 2 3" xfId="273" xr:uid="{00000000-0005-0000-0000-000012010000}"/>
    <cellStyle name="הערה 2 4" xfId="274" xr:uid="{00000000-0005-0000-0000-000013010000}"/>
    <cellStyle name="הערה 3" xfId="275" xr:uid="{00000000-0005-0000-0000-000014010000}"/>
    <cellStyle name="הערה 3 2" xfId="276" xr:uid="{00000000-0005-0000-0000-000015010000}"/>
    <cellStyle name="הערה 3 2 2" xfId="277" xr:uid="{00000000-0005-0000-0000-000016010000}"/>
    <cellStyle name="הערה 3 3" xfId="278" xr:uid="{00000000-0005-0000-0000-000017010000}"/>
    <cellStyle name="הערה 3 4" xfId="279" xr:uid="{00000000-0005-0000-0000-000018010000}"/>
    <cellStyle name="הערה 4" xfId="280" xr:uid="{00000000-0005-0000-0000-000019010000}"/>
    <cellStyle name="הערה 4 2" xfId="281" xr:uid="{00000000-0005-0000-0000-00001A010000}"/>
    <cellStyle name="הערה 4 2 2" xfId="282" xr:uid="{00000000-0005-0000-0000-00001B010000}"/>
    <cellStyle name="הערה 4 3" xfId="283" xr:uid="{00000000-0005-0000-0000-00001C010000}"/>
    <cellStyle name="הערה 4 4" xfId="284" xr:uid="{00000000-0005-0000-0000-00001D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EBF1DE"/>
      <rgbColor rgb="FFB9CDE5"/>
      <rgbColor rgb="FF000080"/>
      <rgbColor rgb="FFF2F2F2"/>
      <rgbColor rgb="FFC3D69B"/>
      <rgbColor rgb="FFCCCCCC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H86"/>
  <sheetViews>
    <sheetView rightToLeft="1" tabSelected="1" zoomScaleNormal="100" workbookViewId="0">
      <selection activeCell="B5" sqref="B5"/>
    </sheetView>
  </sheetViews>
  <sheetFormatPr defaultColWidth="8.59765625" defaultRowHeight="13.8"/>
  <cols>
    <col min="1" max="1" width="28" customWidth="1"/>
    <col min="2" max="2" width="22.69921875" customWidth="1"/>
    <col min="3" max="3" width="50.09765625" bestFit="1" customWidth="1"/>
    <col min="4" max="4" width="14.59765625" customWidth="1"/>
    <col min="5" max="5" width="13.69921875" customWidth="1"/>
    <col min="6" max="6" width="12.5" customWidth="1"/>
    <col min="16370" max="16384" width="10.5" customWidth="1"/>
  </cols>
  <sheetData>
    <row r="1" spans="1:8" ht="17.399999999999999">
      <c r="B1" s="7" t="s">
        <v>113</v>
      </c>
    </row>
    <row r="2" spans="1:8" ht="21">
      <c r="A2" s="1"/>
      <c r="B2" s="2" t="s">
        <v>0</v>
      </c>
      <c r="C2" s="1"/>
      <c r="D2" s="3" t="s">
        <v>1</v>
      </c>
      <c r="E2" s="1"/>
      <c r="F2" s="1"/>
    </row>
    <row r="3" spans="1:8" ht="15">
      <c r="A3" s="1"/>
      <c r="B3" s="4" t="s">
        <v>2</v>
      </c>
      <c r="C3" s="1"/>
      <c r="E3" s="1"/>
      <c r="F3" s="1"/>
    </row>
    <row r="4" spans="1:8" ht="15">
      <c r="A4" s="1"/>
      <c r="B4" s="4"/>
      <c r="E4" s="1"/>
      <c r="F4" s="1"/>
    </row>
    <row r="5" spans="1:8">
      <c r="D5" s="8"/>
    </row>
    <row r="6" spans="1:8" ht="31.2">
      <c r="A6" s="18" t="s">
        <v>3</v>
      </c>
      <c r="B6" s="18" t="s">
        <v>4</v>
      </c>
      <c r="C6" s="19" t="s">
        <v>5</v>
      </c>
      <c r="D6" s="20" t="s">
        <v>6</v>
      </c>
      <c r="E6" s="16" t="s">
        <v>160</v>
      </c>
      <c r="F6" s="16" t="s">
        <v>7</v>
      </c>
      <c r="H6" s="13"/>
    </row>
    <row r="7" spans="1:8">
      <c r="A7" s="21" t="s">
        <v>8</v>
      </c>
      <c r="B7" s="35"/>
      <c r="C7" s="22" t="s">
        <v>9</v>
      </c>
      <c r="D7" s="23">
        <v>8</v>
      </c>
      <c r="E7" s="32"/>
      <c r="F7" s="17">
        <f t="shared" ref="F7:F70" si="0">E7*D7</f>
        <v>0</v>
      </c>
      <c r="H7" s="14"/>
    </row>
    <row r="8" spans="1:8">
      <c r="A8" s="21" t="s">
        <v>10</v>
      </c>
      <c r="B8" s="35"/>
      <c r="C8" s="22" t="s">
        <v>11</v>
      </c>
      <c r="D8" s="23">
        <v>4</v>
      </c>
      <c r="E8" s="32"/>
      <c r="F8" s="17">
        <f t="shared" si="0"/>
        <v>0</v>
      </c>
      <c r="H8" s="15"/>
    </row>
    <row r="9" spans="1:8">
      <c r="A9" s="21" t="s">
        <v>12</v>
      </c>
      <c r="B9" s="35"/>
      <c r="C9" s="22" t="s">
        <v>13</v>
      </c>
      <c r="D9" s="23">
        <v>2</v>
      </c>
      <c r="E9" s="32"/>
      <c r="F9" s="17">
        <f t="shared" si="0"/>
        <v>0</v>
      </c>
      <c r="H9" s="14"/>
    </row>
    <row r="10" spans="1:8">
      <c r="A10" s="22" t="s">
        <v>14</v>
      </c>
      <c r="B10" s="35"/>
      <c r="C10" s="22" t="s">
        <v>15</v>
      </c>
      <c r="D10" s="23">
        <v>160</v>
      </c>
      <c r="E10" s="32"/>
      <c r="F10" s="17">
        <f t="shared" si="0"/>
        <v>0</v>
      </c>
      <c r="H10" s="15"/>
    </row>
    <row r="11" spans="1:8">
      <c r="A11" s="22" t="s">
        <v>16</v>
      </c>
      <c r="B11" s="35"/>
      <c r="C11" s="22" t="s">
        <v>17</v>
      </c>
      <c r="D11" s="23">
        <v>40</v>
      </c>
      <c r="E11" s="32"/>
      <c r="F11" s="17">
        <f t="shared" si="0"/>
        <v>0</v>
      </c>
      <c r="H11" s="14"/>
    </row>
    <row r="12" spans="1:8">
      <c r="A12" s="22" t="s">
        <v>18</v>
      </c>
      <c r="B12" s="35"/>
      <c r="C12" s="22" t="s">
        <v>19</v>
      </c>
      <c r="D12" s="23">
        <f>4/(2)</f>
        <v>2</v>
      </c>
      <c r="E12" s="32"/>
      <c r="F12" s="17">
        <f t="shared" si="0"/>
        <v>0</v>
      </c>
      <c r="H12" s="15"/>
    </row>
    <row r="13" spans="1:8">
      <c r="A13" s="22" t="s">
        <v>20</v>
      </c>
      <c r="B13" s="35"/>
      <c r="C13" s="22" t="s">
        <v>21</v>
      </c>
      <c r="D13" s="23">
        <f>120/(2)</f>
        <v>60</v>
      </c>
      <c r="E13" s="32"/>
      <c r="F13" s="17">
        <f t="shared" si="0"/>
        <v>0</v>
      </c>
      <c r="H13" s="14"/>
    </row>
    <row r="14" spans="1:8">
      <c r="A14" s="22" t="s">
        <v>22</v>
      </c>
      <c r="B14" s="35"/>
      <c r="C14" s="22" t="s">
        <v>23</v>
      </c>
      <c r="D14" s="23">
        <f>2/(2)</f>
        <v>1</v>
      </c>
      <c r="E14" s="32"/>
      <c r="F14" s="17">
        <f t="shared" si="0"/>
        <v>0</v>
      </c>
      <c r="H14" s="15"/>
    </row>
    <row r="15" spans="1:8">
      <c r="A15" s="22" t="s">
        <v>24</v>
      </c>
      <c r="B15" s="35"/>
      <c r="C15" s="22" t="s">
        <v>25</v>
      </c>
      <c r="D15" s="23">
        <f>60/(2)</f>
        <v>30</v>
      </c>
      <c r="E15" s="32"/>
      <c r="F15" s="17">
        <f t="shared" si="0"/>
        <v>0</v>
      </c>
      <c r="H15" s="14"/>
    </row>
    <row r="16" spans="1:8">
      <c r="A16" s="22" t="s">
        <v>26</v>
      </c>
      <c r="B16" s="35"/>
      <c r="C16" s="22" t="s">
        <v>27</v>
      </c>
      <c r="D16" s="23">
        <f>8/(2)</f>
        <v>4</v>
      </c>
      <c r="E16" s="32"/>
      <c r="F16" s="17">
        <f t="shared" si="0"/>
        <v>0</v>
      </c>
      <c r="H16" s="15"/>
    </row>
    <row r="17" spans="1:8">
      <c r="A17" s="22" t="s">
        <v>28</v>
      </c>
      <c r="B17" s="35"/>
      <c r="C17" s="22" t="s">
        <v>29</v>
      </c>
      <c r="D17" s="23">
        <f>200/(2)</f>
        <v>100</v>
      </c>
      <c r="E17" s="32"/>
      <c r="F17" s="17">
        <f t="shared" si="0"/>
        <v>0</v>
      </c>
      <c r="H17" s="14"/>
    </row>
    <row r="18" spans="1:8">
      <c r="A18" s="22" t="s">
        <v>30</v>
      </c>
      <c r="B18" s="35"/>
      <c r="C18" s="22" t="s">
        <v>31</v>
      </c>
      <c r="D18" s="23">
        <f>4/(2)</f>
        <v>2</v>
      </c>
      <c r="E18" s="32"/>
      <c r="F18" s="17">
        <f t="shared" si="0"/>
        <v>0</v>
      </c>
      <c r="H18" s="15"/>
    </row>
    <row r="19" spans="1:8">
      <c r="A19" s="22" t="s">
        <v>32</v>
      </c>
      <c r="B19" s="35"/>
      <c r="C19" s="22" t="s">
        <v>33</v>
      </c>
      <c r="D19" s="23">
        <f>120/(2)</f>
        <v>60</v>
      </c>
      <c r="E19" s="32"/>
      <c r="F19" s="17">
        <f t="shared" si="0"/>
        <v>0</v>
      </c>
      <c r="H19" s="14"/>
    </row>
    <row r="20" spans="1:8">
      <c r="A20" s="22" t="s">
        <v>34</v>
      </c>
      <c r="B20" s="35"/>
      <c r="C20" s="22" t="s">
        <v>35</v>
      </c>
      <c r="D20" s="23">
        <f>12/(2)</f>
        <v>6</v>
      </c>
      <c r="E20" s="32"/>
      <c r="F20" s="17">
        <f t="shared" si="0"/>
        <v>0</v>
      </c>
      <c r="H20" s="15"/>
    </row>
    <row r="21" spans="1:8">
      <c r="A21" s="22" t="s">
        <v>36</v>
      </c>
      <c r="B21" s="35"/>
      <c r="C21" s="22" t="s">
        <v>37</v>
      </c>
      <c r="D21" s="23">
        <f>300/(2)</f>
        <v>150</v>
      </c>
      <c r="E21" s="32"/>
      <c r="F21" s="17">
        <f t="shared" si="0"/>
        <v>0</v>
      </c>
    </row>
    <row r="22" spans="1:8">
      <c r="A22" s="22" t="s">
        <v>38</v>
      </c>
      <c r="B22" s="35"/>
      <c r="C22" s="22" t="s">
        <v>39</v>
      </c>
      <c r="D22" s="23">
        <f>200/(2)</f>
        <v>100</v>
      </c>
      <c r="E22" s="32"/>
      <c r="F22" s="17">
        <f t="shared" si="0"/>
        <v>0</v>
      </c>
    </row>
    <row r="23" spans="1:8">
      <c r="A23" s="22" t="s">
        <v>40</v>
      </c>
      <c r="B23" s="35"/>
      <c r="C23" s="22" t="s">
        <v>41</v>
      </c>
      <c r="D23" s="23">
        <f>200/(2)</f>
        <v>100</v>
      </c>
      <c r="E23" s="32"/>
      <c r="F23" s="17">
        <f t="shared" si="0"/>
        <v>0</v>
      </c>
    </row>
    <row r="24" spans="1:8">
      <c r="A24" s="22" t="s">
        <v>42</v>
      </c>
      <c r="B24" s="35"/>
      <c r="C24" s="22" t="s">
        <v>43</v>
      </c>
      <c r="D24" s="23">
        <f>1000/(2)</f>
        <v>500</v>
      </c>
      <c r="E24" s="32"/>
      <c r="F24" s="17">
        <f t="shared" si="0"/>
        <v>0</v>
      </c>
    </row>
    <row r="25" spans="1:8">
      <c r="A25" s="22" t="s">
        <v>44</v>
      </c>
      <c r="B25" s="35"/>
      <c r="C25" s="22" t="s">
        <v>45</v>
      </c>
      <c r="D25" s="23">
        <f>8/(2)</f>
        <v>4</v>
      </c>
      <c r="E25" s="32"/>
      <c r="F25" s="17">
        <f t="shared" si="0"/>
        <v>0</v>
      </c>
    </row>
    <row r="26" spans="1:8">
      <c r="A26" s="22" t="s">
        <v>46</v>
      </c>
      <c r="B26" s="35"/>
      <c r="C26" s="22" t="s">
        <v>47</v>
      </c>
      <c r="D26" s="23">
        <f>240/(2)</f>
        <v>120</v>
      </c>
      <c r="E26" s="32"/>
      <c r="F26" s="17">
        <f t="shared" si="0"/>
        <v>0</v>
      </c>
    </row>
    <row r="27" spans="1:8">
      <c r="A27" s="22" t="s">
        <v>48</v>
      </c>
      <c r="B27" s="35"/>
      <c r="C27" s="22" t="s">
        <v>49</v>
      </c>
      <c r="D27" s="23">
        <v>1</v>
      </c>
      <c r="E27" s="32"/>
      <c r="F27" s="17">
        <f t="shared" si="0"/>
        <v>0</v>
      </c>
    </row>
    <row r="28" spans="1:8">
      <c r="A28" s="24" t="s">
        <v>50</v>
      </c>
      <c r="B28" s="35"/>
      <c r="C28" s="25" t="s">
        <v>51</v>
      </c>
      <c r="D28" s="23">
        <v>4</v>
      </c>
      <c r="E28" s="32"/>
      <c r="F28" s="17">
        <f t="shared" si="0"/>
        <v>0</v>
      </c>
    </row>
    <row r="29" spans="1:8">
      <c r="A29" s="24" t="s">
        <v>52</v>
      </c>
      <c r="B29" s="36"/>
      <c r="C29" s="25" t="s">
        <v>53</v>
      </c>
      <c r="D29" s="23">
        <v>4</v>
      </c>
      <c r="E29" s="32"/>
      <c r="F29" s="17">
        <f t="shared" si="0"/>
        <v>0</v>
      </c>
    </row>
    <row r="30" spans="1:8">
      <c r="A30" s="26" t="s">
        <v>66</v>
      </c>
      <c r="B30" s="37" t="s">
        <v>65</v>
      </c>
      <c r="C30" s="22" t="s">
        <v>67</v>
      </c>
      <c r="D30" s="23">
        <v>40</v>
      </c>
      <c r="E30" s="32"/>
      <c r="F30" s="17">
        <f>E30*D30</f>
        <v>0</v>
      </c>
    </row>
    <row r="31" spans="1:8">
      <c r="A31" s="26" t="s">
        <v>68</v>
      </c>
      <c r="B31" s="37"/>
      <c r="C31" s="22" t="s">
        <v>69</v>
      </c>
      <c r="D31" s="23">
        <v>160</v>
      </c>
      <c r="E31" s="33"/>
      <c r="F31" s="17">
        <f>E31*D31</f>
        <v>0</v>
      </c>
    </row>
    <row r="32" spans="1:8">
      <c r="A32" s="26" t="s">
        <v>70</v>
      </c>
      <c r="B32" s="37"/>
      <c r="C32" s="22" t="s">
        <v>71</v>
      </c>
      <c r="D32" s="23">
        <v>2</v>
      </c>
      <c r="E32" s="32"/>
      <c r="F32" s="17">
        <f>E32*D32</f>
        <v>0</v>
      </c>
    </row>
    <row r="33" spans="1:6">
      <c r="A33" s="26" t="s">
        <v>72</v>
      </c>
      <c r="B33" s="37"/>
      <c r="C33" s="22" t="s">
        <v>73</v>
      </c>
      <c r="D33" s="23">
        <v>2</v>
      </c>
      <c r="E33" s="32"/>
      <c r="F33" s="17">
        <f>E33*D33</f>
        <v>0</v>
      </c>
    </row>
    <row r="34" spans="1:6">
      <c r="A34" s="26" t="s">
        <v>74</v>
      </c>
      <c r="B34" s="37"/>
      <c r="C34" s="22" t="s">
        <v>75</v>
      </c>
      <c r="D34" s="23">
        <v>2</v>
      </c>
      <c r="E34" s="33"/>
      <c r="F34" s="17">
        <f>E34*D34</f>
        <v>0</v>
      </c>
    </row>
    <row r="35" spans="1:6">
      <c r="A35" s="27" t="s">
        <v>77</v>
      </c>
      <c r="B35" s="37" t="s">
        <v>76</v>
      </c>
      <c r="C35" s="22" t="s">
        <v>78</v>
      </c>
      <c r="D35" s="23">
        <v>2</v>
      </c>
      <c r="E35" s="32"/>
      <c r="F35" s="17">
        <f t="shared" ref="F35:F51" si="1">E35*D35</f>
        <v>0</v>
      </c>
    </row>
    <row r="36" spans="1:6" ht="15" customHeight="1">
      <c r="A36" s="27" t="s">
        <v>79</v>
      </c>
      <c r="B36" s="37"/>
      <c r="C36" s="22" t="s">
        <v>80</v>
      </c>
      <c r="D36" s="23">
        <v>60</v>
      </c>
      <c r="E36" s="32"/>
      <c r="F36" s="17">
        <f t="shared" si="1"/>
        <v>0</v>
      </c>
    </row>
    <row r="37" spans="1:6">
      <c r="A37" s="27" t="s">
        <v>81</v>
      </c>
      <c r="B37" s="37"/>
      <c r="C37" s="22" t="s">
        <v>82</v>
      </c>
      <c r="D37" s="23">
        <v>1</v>
      </c>
      <c r="E37" s="32"/>
      <c r="F37" s="17">
        <f t="shared" si="1"/>
        <v>0</v>
      </c>
    </row>
    <row r="38" spans="1:6">
      <c r="A38" s="27" t="s">
        <v>83</v>
      </c>
      <c r="B38" s="37"/>
      <c r="C38" s="22" t="s">
        <v>84</v>
      </c>
      <c r="D38" s="23">
        <v>30</v>
      </c>
      <c r="E38" s="32"/>
      <c r="F38" s="17">
        <f t="shared" si="1"/>
        <v>0</v>
      </c>
    </row>
    <row r="39" spans="1:6">
      <c r="A39" s="27" t="s">
        <v>85</v>
      </c>
      <c r="B39" s="37"/>
      <c r="C39" s="22" t="s">
        <v>86</v>
      </c>
      <c r="D39" s="23">
        <v>4</v>
      </c>
      <c r="E39" s="32"/>
      <c r="F39" s="17">
        <f t="shared" si="1"/>
        <v>0</v>
      </c>
    </row>
    <row r="40" spans="1:6">
      <c r="A40" s="27" t="s">
        <v>87</v>
      </c>
      <c r="B40" s="37"/>
      <c r="C40" s="22" t="s">
        <v>88</v>
      </c>
      <c r="D40" s="23">
        <v>100</v>
      </c>
      <c r="E40" s="32"/>
      <c r="F40" s="17">
        <f t="shared" si="1"/>
        <v>0</v>
      </c>
    </row>
    <row r="41" spans="1:6">
      <c r="A41" s="27" t="s">
        <v>89</v>
      </c>
      <c r="B41" s="37"/>
      <c r="C41" s="22" t="s">
        <v>90</v>
      </c>
      <c r="D41" s="23">
        <v>2</v>
      </c>
      <c r="E41" s="32"/>
      <c r="F41" s="17">
        <f t="shared" si="1"/>
        <v>0</v>
      </c>
    </row>
    <row r="42" spans="1:6">
      <c r="A42" s="27" t="s">
        <v>91</v>
      </c>
      <c r="B42" s="37"/>
      <c r="C42" s="22" t="s">
        <v>92</v>
      </c>
      <c r="D42" s="23">
        <v>60</v>
      </c>
      <c r="E42" s="32"/>
      <c r="F42" s="17">
        <f t="shared" si="1"/>
        <v>0</v>
      </c>
    </row>
    <row r="43" spans="1:6" ht="15" customHeight="1">
      <c r="A43" s="27" t="s">
        <v>93</v>
      </c>
      <c r="B43" s="37"/>
      <c r="C43" s="22" t="s">
        <v>94</v>
      </c>
      <c r="D43" s="23">
        <v>6</v>
      </c>
      <c r="E43" s="32"/>
      <c r="F43" s="17">
        <f t="shared" si="1"/>
        <v>0</v>
      </c>
    </row>
    <row r="44" spans="1:6">
      <c r="A44" s="27" t="s">
        <v>95</v>
      </c>
      <c r="B44" s="37"/>
      <c r="C44" s="22" t="s">
        <v>96</v>
      </c>
      <c r="D44" s="23">
        <v>150</v>
      </c>
      <c r="E44" s="32"/>
      <c r="F44" s="17">
        <f t="shared" si="1"/>
        <v>0</v>
      </c>
    </row>
    <row r="45" spans="1:6">
      <c r="A45" s="27" t="s">
        <v>97</v>
      </c>
      <c r="B45" s="37"/>
      <c r="C45" s="22" t="s">
        <v>98</v>
      </c>
      <c r="D45" s="23">
        <v>100</v>
      </c>
      <c r="E45" s="32"/>
      <c r="F45" s="17">
        <f t="shared" si="1"/>
        <v>0</v>
      </c>
    </row>
    <row r="46" spans="1:6">
      <c r="A46" s="27" t="s">
        <v>99</v>
      </c>
      <c r="B46" s="37"/>
      <c r="C46" s="22" t="s">
        <v>100</v>
      </c>
      <c r="D46" s="23">
        <v>100</v>
      </c>
      <c r="E46" s="32"/>
      <c r="F46" s="17">
        <f t="shared" si="1"/>
        <v>0</v>
      </c>
    </row>
    <row r="47" spans="1:6">
      <c r="A47" s="27" t="s">
        <v>101</v>
      </c>
      <c r="B47" s="37"/>
      <c r="C47" s="22" t="s">
        <v>102</v>
      </c>
      <c r="D47" s="23">
        <v>500</v>
      </c>
      <c r="E47" s="32"/>
      <c r="F47" s="17">
        <f t="shared" si="1"/>
        <v>0</v>
      </c>
    </row>
    <row r="48" spans="1:6">
      <c r="A48" s="27" t="s">
        <v>103</v>
      </c>
      <c r="B48" s="37"/>
      <c r="C48" s="22" t="s">
        <v>104</v>
      </c>
      <c r="D48" s="23">
        <v>4</v>
      </c>
      <c r="E48" s="32"/>
      <c r="F48" s="17">
        <f t="shared" si="1"/>
        <v>0</v>
      </c>
    </row>
    <row r="49" spans="1:6">
      <c r="A49" s="27" t="s">
        <v>105</v>
      </c>
      <c r="B49" s="37"/>
      <c r="C49" s="22" t="s">
        <v>106</v>
      </c>
      <c r="D49" s="23">
        <v>120</v>
      </c>
      <c r="E49" s="32"/>
      <c r="F49" s="17">
        <f t="shared" si="1"/>
        <v>0</v>
      </c>
    </row>
    <row r="50" spans="1:6">
      <c r="A50" s="26" t="s">
        <v>107</v>
      </c>
      <c r="B50" s="37"/>
      <c r="C50" s="22" t="s">
        <v>108</v>
      </c>
      <c r="D50" s="23">
        <v>40</v>
      </c>
      <c r="E50" s="32"/>
      <c r="F50" s="17">
        <f t="shared" si="1"/>
        <v>0</v>
      </c>
    </row>
    <row r="51" spans="1:6">
      <c r="A51" s="26" t="s">
        <v>109</v>
      </c>
      <c r="B51" s="37"/>
      <c r="C51" s="22" t="s">
        <v>110</v>
      </c>
      <c r="D51" s="23">
        <f>5*160</f>
        <v>800</v>
      </c>
      <c r="E51" s="32"/>
      <c r="F51" s="17">
        <f t="shared" si="1"/>
        <v>0</v>
      </c>
    </row>
    <row r="52" spans="1:6">
      <c r="A52" s="22" t="s">
        <v>54</v>
      </c>
      <c r="B52" s="28" t="s">
        <v>55</v>
      </c>
      <c r="C52" s="25" t="s">
        <v>56</v>
      </c>
      <c r="D52" s="23">
        <v>50</v>
      </c>
      <c r="E52" s="32"/>
      <c r="F52" s="17">
        <f t="shared" si="0"/>
        <v>0</v>
      </c>
    </row>
    <row r="53" spans="1:6">
      <c r="A53" s="22" t="s">
        <v>57</v>
      </c>
      <c r="B53" s="28" t="s">
        <v>55</v>
      </c>
      <c r="C53" s="25" t="s">
        <v>58</v>
      </c>
      <c r="D53" s="23">
        <v>100</v>
      </c>
      <c r="E53" s="32"/>
      <c r="F53" s="17">
        <f t="shared" si="0"/>
        <v>0</v>
      </c>
    </row>
    <row r="54" spans="1:6">
      <c r="A54" s="22" t="s">
        <v>60</v>
      </c>
      <c r="B54" s="28" t="s">
        <v>55</v>
      </c>
      <c r="C54" s="25" t="s">
        <v>61</v>
      </c>
      <c r="D54" s="23">
        <v>50</v>
      </c>
      <c r="E54" s="32"/>
      <c r="F54" s="17">
        <f t="shared" si="0"/>
        <v>0</v>
      </c>
    </row>
    <row r="55" spans="1:6">
      <c r="A55" s="22" t="s">
        <v>59</v>
      </c>
      <c r="B55" s="28" t="s">
        <v>55</v>
      </c>
      <c r="C55" s="25" t="s">
        <v>62</v>
      </c>
      <c r="D55" s="23">
        <v>100</v>
      </c>
      <c r="E55" s="32"/>
      <c r="F55" s="17">
        <f t="shared" si="0"/>
        <v>0</v>
      </c>
    </row>
    <row r="56" spans="1:6">
      <c r="A56" s="22" t="s">
        <v>63</v>
      </c>
      <c r="B56" s="28" t="s">
        <v>55</v>
      </c>
      <c r="C56" s="25" t="s">
        <v>64</v>
      </c>
      <c r="D56" s="23">
        <v>8</v>
      </c>
      <c r="E56" s="32"/>
      <c r="F56" s="17">
        <f t="shared" si="0"/>
        <v>0</v>
      </c>
    </row>
    <row r="57" spans="1:6">
      <c r="A57" s="29" t="s">
        <v>114</v>
      </c>
      <c r="B57" s="30"/>
      <c r="C57" s="29" t="s">
        <v>138</v>
      </c>
      <c r="D57" s="23">
        <v>5</v>
      </c>
      <c r="E57" s="34"/>
      <c r="F57" s="17">
        <f t="shared" si="0"/>
        <v>0</v>
      </c>
    </row>
    <row r="58" spans="1:6">
      <c r="A58" s="29" t="s">
        <v>115</v>
      </c>
      <c r="B58" s="30"/>
      <c r="C58" s="29" t="s">
        <v>139</v>
      </c>
      <c r="D58" s="23">
        <v>5</v>
      </c>
      <c r="E58" s="34"/>
      <c r="F58" s="17">
        <f t="shared" si="0"/>
        <v>0</v>
      </c>
    </row>
    <row r="59" spans="1:6">
      <c r="A59" s="29" t="s">
        <v>116</v>
      </c>
      <c r="B59" s="30"/>
      <c r="C59" s="29" t="s">
        <v>140</v>
      </c>
      <c r="D59" s="23">
        <v>5</v>
      </c>
      <c r="E59" s="34"/>
      <c r="F59" s="17">
        <f t="shared" si="0"/>
        <v>0</v>
      </c>
    </row>
    <row r="60" spans="1:6">
      <c r="A60" s="29" t="s">
        <v>117</v>
      </c>
      <c r="B60" s="30"/>
      <c r="C60" s="29" t="s">
        <v>141</v>
      </c>
      <c r="D60" s="23">
        <v>500</v>
      </c>
      <c r="E60" s="34"/>
      <c r="F60" s="17">
        <f t="shared" si="0"/>
        <v>0</v>
      </c>
    </row>
    <row r="61" spans="1:6">
      <c r="A61" s="29" t="s">
        <v>118</v>
      </c>
      <c r="B61" s="30"/>
      <c r="C61" s="29" t="s">
        <v>142</v>
      </c>
      <c r="D61" s="23">
        <v>4</v>
      </c>
      <c r="E61" s="34"/>
      <c r="F61" s="17">
        <f t="shared" si="0"/>
        <v>0</v>
      </c>
    </row>
    <row r="62" spans="1:6">
      <c r="A62" s="29" t="s">
        <v>119</v>
      </c>
      <c r="B62" s="30"/>
      <c r="C62" s="29" t="s">
        <v>143</v>
      </c>
      <c r="D62" s="23">
        <v>60</v>
      </c>
      <c r="E62" s="34"/>
      <c r="F62" s="17">
        <f t="shared" si="0"/>
        <v>0</v>
      </c>
    </row>
    <row r="63" spans="1:6">
      <c r="A63" s="29" t="s">
        <v>120</v>
      </c>
      <c r="B63" s="30"/>
      <c r="C63" s="29" t="s">
        <v>144</v>
      </c>
      <c r="D63" s="23">
        <v>3</v>
      </c>
      <c r="E63" s="34"/>
      <c r="F63" s="17">
        <f t="shared" si="0"/>
        <v>0</v>
      </c>
    </row>
    <row r="64" spans="1:6">
      <c r="A64" s="29" t="s">
        <v>121</v>
      </c>
      <c r="B64" s="30"/>
      <c r="C64" s="29" t="s">
        <v>145</v>
      </c>
      <c r="D64" s="23">
        <v>30</v>
      </c>
      <c r="E64" s="34"/>
      <c r="F64" s="17">
        <f t="shared" si="0"/>
        <v>0</v>
      </c>
    </row>
    <row r="65" spans="1:6">
      <c r="A65" s="29" t="s">
        <v>122</v>
      </c>
      <c r="B65" s="30"/>
      <c r="C65" s="29" t="s">
        <v>146</v>
      </c>
      <c r="D65" s="30">
        <v>2</v>
      </c>
      <c r="E65" s="34"/>
      <c r="F65" s="17">
        <f t="shared" si="0"/>
        <v>0</v>
      </c>
    </row>
    <row r="66" spans="1:6">
      <c r="A66" s="29" t="s">
        <v>123</v>
      </c>
      <c r="B66" s="30"/>
      <c r="C66" s="29" t="s">
        <v>147</v>
      </c>
      <c r="D66" s="30">
        <v>70</v>
      </c>
      <c r="E66" s="34"/>
      <c r="F66" s="17">
        <f t="shared" si="0"/>
        <v>0</v>
      </c>
    </row>
    <row r="67" spans="1:6">
      <c r="A67" s="29" t="s">
        <v>124</v>
      </c>
      <c r="B67" s="30"/>
      <c r="C67" s="29" t="s">
        <v>148</v>
      </c>
      <c r="D67" s="30">
        <v>2</v>
      </c>
      <c r="E67" s="34"/>
      <c r="F67" s="17">
        <f t="shared" si="0"/>
        <v>0</v>
      </c>
    </row>
    <row r="68" spans="1:6">
      <c r="A68" s="29" t="s">
        <v>125</v>
      </c>
      <c r="B68" s="30"/>
      <c r="C68" s="29" t="s">
        <v>149</v>
      </c>
      <c r="D68" s="30">
        <v>10</v>
      </c>
      <c r="E68" s="34"/>
      <c r="F68" s="17">
        <f t="shared" si="0"/>
        <v>0</v>
      </c>
    </row>
    <row r="69" spans="1:6">
      <c r="A69" s="29" t="s">
        <v>126</v>
      </c>
      <c r="B69" s="30"/>
      <c r="C69" s="29" t="s">
        <v>150</v>
      </c>
      <c r="D69" s="30">
        <v>15</v>
      </c>
      <c r="E69" s="34"/>
      <c r="F69" s="17">
        <f t="shared" si="0"/>
        <v>0</v>
      </c>
    </row>
    <row r="70" spans="1:6">
      <c r="A70" s="29" t="s">
        <v>127</v>
      </c>
      <c r="B70" s="30"/>
      <c r="C70" s="29" t="s">
        <v>151</v>
      </c>
      <c r="D70" s="30">
        <v>15</v>
      </c>
      <c r="E70" s="34"/>
      <c r="F70" s="17">
        <f t="shared" si="0"/>
        <v>0</v>
      </c>
    </row>
    <row r="71" spans="1:6">
      <c r="A71" s="29" t="s">
        <v>128</v>
      </c>
      <c r="B71" s="30"/>
      <c r="C71" s="29" t="s">
        <v>152</v>
      </c>
      <c r="D71" s="30">
        <v>200</v>
      </c>
      <c r="E71" s="34"/>
      <c r="F71" s="17">
        <f t="shared" ref="F71:F78" si="2">E71*D71</f>
        <v>0</v>
      </c>
    </row>
    <row r="72" spans="1:6">
      <c r="A72" s="29" t="s">
        <v>129</v>
      </c>
      <c r="B72" s="30"/>
      <c r="C72" s="29" t="s">
        <v>153</v>
      </c>
      <c r="D72" s="30">
        <v>15</v>
      </c>
      <c r="E72" s="34"/>
      <c r="F72" s="17">
        <f t="shared" si="2"/>
        <v>0</v>
      </c>
    </row>
    <row r="73" spans="1:6">
      <c r="A73" s="29" t="s">
        <v>130</v>
      </c>
      <c r="B73" s="30"/>
      <c r="C73" s="29" t="s">
        <v>154</v>
      </c>
      <c r="D73" s="30">
        <v>300</v>
      </c>
      <c r="E73" s="34"/>
      <c r="F73" s="17">
        <f t="shared" si="2"/>
        <v>0</v>
      </c>
    </row>
    <row r="74" spans="1:6">
      <c r="A74" s="31" t="s">
        <v>131</v>
      </c>
      <c r="B74" s="38" t="s">
        <v>136</v>
      </c>
      <c r="C74" s="29" t="s">
        <v>155</v>
      </c>
      <c r="D74" s="30">
        <v>50</v>
      </c>
      <c r="E74" s="34"/>
      <c r="F74" s="17">
        <f t="shared" si="2"/>
        <v>0</v>
      </c>
    </row>
    <row r="75" spans="1:6">
      <c r="A75" s="31" t="s">
        <v>132</v>
      </c>
      <c r="B75" s="39"/>
      <c r="C75" s="29" t="s">
        <v>156</v>
      </c>
      <c r="D75" s="30">
        <v>100</v>
      </c>
      <c r="E75" s="34"/>
      <c r="F75" s="17">
        <f t="shared" si="2"/>
        <v>0</v>
      </c>
    </row>
    <row r="76" spans="1:6">
      <c r="A76" s="31" t="s">
        <v>133</v>
      </c>
      <c r="B76" s="39"/>
      <c r="C76" s="29" t="s">
        <v>157</v>
      </c>
      <c r="D76" s="30">
        <v>2</v>
      </c>
      <c r="E76" s="34"/>
      <c r="F76" s="17">
        <f t="shared" si="2"/>
        <v>0</v>
      </c>
    </row>
    <row r="77" spans="1:6">
      <c r="A77" s="31" t="s">
        <v>134</v>
      </c>
      <c r="B77" s="39"/>
      <c r="C77" s="29" t="s">
        <v>158</v>
      </c>
      <c r="D77" s="30">
        <v>2</v>
      </c>
      <c r="E77" s="34"/>
      <c r="F77" s="17">
        <f t="shared" si="2"/>
        <v>0</v>
      </c>
    </row>
    <row r="78" spans="1:6">
      <c r="A78" s="31" t="s">
        <v>135</v>
      </c>
      <c r="B78" s="40"/>
      <c r="C78" s="29" t="s">
        <v>159</v>
      </c>
      <c r="D78" s="30">
        <v>2</v>
      </c>
      <c r="E78" s="34"/>
      <c r="F78" s="17">
        <f t="shared" si="2"/>
        <v>0</v>
      </c>
    </row>
    <row r="79" spans="1:6">
      <c r="E79" s="9" t="s">
        <v>137</v>
      </c>
      <c r="F79" s="12">
        <f>SUM(F7:F78)</f>
        <v>0</v>
      </c>
    </row>
    <row r="80" spans="1:6">
      <c r="E80" s="1"/>
      <c r="F80" s="10"/>
    </row>
    <row r="81" spans="1:6" ht="15.6">
      <c r="A81" s="5" t="s">
        <v>112</v>
      </c>
      <c r="F81" s="10"/>
    </row>
    <row r="83" spans="1:6">
      <c r="F83" s="11"/>
    </row>
    <row r="86" spans="1:6" ht="22.8">
      <c r="A86" s="6" t="s">
        <v>111</v>
      </c>
    </row>
  </sheetData>
  <sheetProtection algorithmName="SHA-512" hashValue="3nIt6RlPjjzmPw00ozxrL0O53E3WYXWjcsAlVJ9ctiLoW02zTR6H152IJT3+nmCKVkgYO4Z2zhHggO0kh2TNZg==" saltValue="brF4YnPte2u4npZlJbtbKQ==" spinCount="100000" sheet="1" objects="1" scenarios="1"/>
  <mergeCells count="4">
    <mergeCell ref="B7:B29"/>
    <mergeCell ref="B30:B34"/>
    <mergeCell ref="B35:B51"/>
    <mergeCell ref="B74:B78"/>
  </mergeCells>
  <pageMargins left="0.25" right="0.25" top="0.75" bottom="0.75" header="0.3" footer="0.3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טופס הצעה</vt:lpstr>
      <vt:lpstr>'טופס הצעה'!WPrint_Area_W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נטע זלוצובר</dc:creator>
  <dc:description/>
  <cp:lastModifiedBy>נטע זלוצובר</cp:lastModifiedBy>
  <cp:revision>1</cp:revision>
  <cp:lastPrinted>2026-04-27T05:57:35Z</cp:lastPrinted>
  <dcterms:created xsi:type="dcterms:W3CDTF">2024-01-25T10:40:52Z</dcterms:created>
  <dcterms:modified xsi:type="dcterms:W3CDTF">2026-04-29T06:44:05Z</dcterms:modified>
  <dc:language>he-IL</dc:language>
</cp:coreProperties>
</file>