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
    </mc:Choice>
  </mc:AlternateContent>
  <bookViews>
    <workbookView xWindow="0" yWindow="0" windowWidth="13800" windowHeight="6060"/>
  </bookViews>
  <sheets>
    <sheet name="הצעת קבלן" sheetId="2" r:id="rId1"/>
    <sheet name="גיליון1" sheetId="1" r:id="rId2"/>
  </sheets>
  <definedNames>
    <definedName name="_xlnm._FilterDatabase" localSheetId="0" hidden="1">'הצעת קבלן'!$A$1:$M$1</definedName>
    <definedName name="_xlnm.Print_Area" localSheetId="0">'הצעת קבלן'!$A$1:$M$110</definedName>
    <definedName name="_xlnm.Print_Titles" localSheetId="0">'הצעת קבלן'!$1:$1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 i="2" l="1"/>
  <c r="E110" i="2"/>
  <c r="Z1" i="2"/>
  <c r="AA108" i="2"/>
  <c r="J108" i="2"/>
  <c r="AA107" i="2"/>
  <c r="J107" i="2"/>
  <c r="J96" i="2" s="1"/>
  <c r="AA106" i="2"/>
  <c r="J106" i="2"/>
  <c r="AA105" i="2"/>
  <c r="J105" i="2"/>
  <c r="AA104" i="2"/>
  <c r="J104" i="2"/>
  <c r="AA103" i="2"/>
  <c r="J103" i="2"/>
  <c r="AA102" i="2"/>
  <c r="J102" i="2"/>
  <c r="AA101" i="2"/>
  <c r="J101" i="2"/>
  <c r="AA100" i="2"/>
  <c r="J100" i="2"/>
  <c r="AA99" i="2"/>
  <c r="J99" i="2"/>
  <c r="AA98" i="2"/>
  <c r="J98" i="2"/>
  <c r="AA97" i="2"/>
  <c r="J97" i="2"/>
  <c r="AA96" i="2"/>
  <c r="AA95" i="2"/>
  <c r="AA94" i="2"/>
  <c r="J94" i="2"/>
  <c r="AA93" i="2"/>
  <c r="J93" i="2"/>
  <c r="AA92" i="2"/>
  <c r="J92" i="2"/>
  <c r="AA91" i="2"/>
  <c r="K91" i="2"/>
  <c r="J91" i="2"/>
  <c r="AA90" i="2"/>
  <c r="J90" i="2"/>
  <c r="AA89" i="2"/>
  <c r="J89" i="2"/>
  <c r="AA88" i="2"/>
  <c r="J88" i="2"/>
  <c r="AA87" i="2"/>
  <c r="J87" i="2"/>
  <c r="AA86" i="2"/>
  <c r="J86" i="2"/>
  <c r="AA85" i="2"/>
  <c r="J85" i="2"/>
  <c r="AA84" i="2"/>
  <c r="J84" i="2"/>
  <c r="AA83" i="2"/>
  <c r="J83" i="2"/>
  <c r="AA82" i="2"/>
  <c r="J82" i="2"/>
  <c r="AA81" i="2"/>
  <c r="K81" i="2"/>
  <c r="J81" i="2"/>
  <c r="AA80" i="2"/>
  <c r="AA79" i="2"/>
  <c r="J79" i="2"/>
  <c r="AA78" i="2"/>
  <c r="J78" i="2"/>
  <c r="AA77" i="2"/>
  <c r="J77" i="2"/>
  <c r="AA76" i="2"/>
  <c r="J76" i="2"/>
  <c r="AA75" i="2"/>
  <c r="K75" i="2"/>
  <c r="L74" i="2" s="1"/>
  <c r="J75" i="2"/>
  <c r="AA74" i="2"/>
  <c r="AA73" i="2"/>
  <c r="J73" i="2"/>
  <c r="AA72" i="2"/>
  <c r="J72" i="2"/>
  <c r="AA71" i="2"/>
  <c r="J71" i="2"/>
  <c r="AA70" i="2"/>
  <c r="K70" i="2"/>
  <c r="L69" i="2" s="1"/>
  <c r="J70" i="2"/>
  <c r="AA69" i="2"/>
  <c r="AA68" i="2"/>
  <c r="J68" i="2"/>
  <c r="AA67" i="2"/>
  <c r="J67" i="2"/>
  <c r="AA66" i="2"/>
  <c r="J66" i="2"/>
  <c r="AA65" i="2"/>
  <c r="J65" i="2"/>
  <c r="AA64" i="2"/>
  <c r="J64" i="2"/>
  <c r="AA63" i="2"/>
  <c r="J63" i="2"/>
  <c r="AA62" i="2"/>
  <c r="J62" i="2"/>
  <c r="AA61" i="2"/>
  <c r="J61" i="2"/>
  <c r="AA60" i="2"/>
  <c r="J60" i="2"/>
  <c r="AA59" i="2"/>
  <c r="K59" i="2"/>
  <c r="L58" i="2" s="1"/>
  <c r="J59" i="2"/>
  <c r="AA58" i="2"/>
  <c r="AA57" i="2"/>
  <c r="J57" i="2"/>
  <c r="AA56" i="2"/>
  <c r="J56" i="2"/>
  <c r="AA55" i="2"/>
  <c r="K55" i="2"/>
  <c r="J55" i="2"/>
  <c r="AA54" i="2"/>
  <c r="J54" i="2"/>
  <c r="AA53" i="2"/>
  <c r="J53" i="2"/>
  <c r="AA52" i="2"/>
  <c r="J52" i="2"/>
  <c r="AA51" i="2"/>
  <c r="J51" i="2"/>
  <c r="K46" i="2" s="1"/>
  <c r="AA50" i="2"/>
  <c r="J50" i="2"/>
  <c r="AA49" i="2"/>
  <c r="J49" i="2"/>
  <c r="AA48" i="2"/>
  <c r="J48" i="2"/>
  <c r="AA47" i="2"/>
  <c r="J47" i="2"/>
  <c r="AA46" i="2"/>
  <c r="AA45" i="2"/>
  <c r="J45" i="2"/>
  <c r="AA44" i="2"/>
  <c r="J44" i="2"/>
  <c r="AA43" i="2"/>
  <c r="J43" i="2"/>
  <c r="AA42" i="2"/>
  <c r="K42" i="2"/>
  <c r="J42" i="2"/>
  <c r="AA41" i="2"/>
  <c r="J41" i="2"/>
  <c r="AA40" i="2"/>
  <c r="J40" i="2"/>
  <c r="AA39" i="2"/>
  <c r="J39" i="2"/>
  <c r="AA38" i="2"/>
  <c r="J38" i="2"/>
  <c r="AA37" i="2"/>
  <c r="J37" i="2"/>
  <c r="AA36" i="2"/>
  <c r="J36" i="2"/>
  <c r="AA35" i="2"/>
  <c r="J35" i="2"/>
  <c r="AA34" i="2"/>
  <c r="J34" i="2"/>
  <c r="AA33" i="2"/>
  <c r="J33" i="2"/>
  <c r="AA32" i="2"/>
  <c r="J32" i="2"/>
  <c r="AA31" i="2"/>
  <c r="J31" i="2"/>
  <c r="AA30" i="2"/>
  <c r="J30" i="2"/>
  <c r="AA29" i="2"/>
  <c r="J29" i="2"/>
  <c r="AA28" i="2"/>
  <c r="J28" i="2"/>
  <c r="AA27" i="2"/>
  <c r="J27" i="2"/>
  <c r="AA26" i="2"/>
  <c r="J26" i="2"/>
  <c r="AA25" i="2"/>
  <c r="J25" i="2"/>
  <c r="AA24" i="2"/>
  <c r="J24" i="2"/>
  <c r="AA23" i="2"/>
  <c r="J23" i="2"/>
  <c r="AA22" i="2"/>
  <c r="AA21" i="2"/>
  <c r="AA20" i="2"/>
  <c r="J20" i="2"/>
  <c r="AA19" i="2"/>
  <c r="J19" i="2"/>
  <c r="AA18" i="2"/>
  <c r="J18" i="2"/>
  <c r="K16" i="2" s="1"/>
  <c r="AA17" i="2"/>
  <c r="J17" i="2"/>
  <c r="AA16" i="2"/>
  <c r="AA15" i="2"/>
  <c r="J15" i="2"/>
  <c r="AA14" i="2"/>
  <c r="J14" i="2"/>
  <c r="AA13" i="2"/>
  <c r="J13" i="2"/>
  <c r="AA12" i="2"/>
  <c r="AA11" i="2"/>
  <c r="AA10" i="2"/>
  <c r="J10" i="2"/>
  <c r="K9" i="2" s="1"/>
  <c r="AA9" i="2"/>
  <c r="J9" i="2"/>
  <c r="AA8" i="2"/>
  <c r="J8" i="2"/>
  <c r="AA7" i="2"/>
  <c r="AA6" i="2"/>
  <c r="J6" i="2"/>
  <c r="AA5" i="2"/>
  <c r="J5" i="2"/>
  <c r="K4" i="2" s="1"/>
  <c r="AA4" i="2"/>
  <c r="AA3" i="2"/>
  <c r="AA2" i="2"/>
  <c r="K96" i="2" l="1"/>
  <c r="L95" i="2" s="1"/>
  <c r="L80" i="2"/>
  <c r="J80" i="2"/>
  <c r="J74" i="2"/>
  <c r="J69" i="2"/>
  <c r="J58" i="2"/>
  <c r="J46" i="2"/>
  <c r="K22" i="2"/>
  <c r="L21" i="2" s="1"/>
  <c r="J22" i="2"/>
  <c r="J16" i="2"/>
  <c r="K12" i="2"/>
  <c r="L11" i="2" s="1"/>
  <c r="J12" i="2"/>
  <c r="L7" i="2"/>
  <c r="J7" i="2"/>
  <c r="L3" i="2"/>
  <c r="J3" i="2"/>
  <c r="J4" i="2"/>
  <c r="J95" i="2" l="1"/>
  <c r="J21" i="2"/>
  <c r="M2" i="2"/>
  <c r="J11" i="2"/>
  <c r="J2" i="2"/>
</calcChain>
</file>

<file path=xl/sharedStrings.xml><?xml version="1.0" encoding="utf-8"?>
<sst xmlns="http://schemas.openxmlformats.org/spreadsheetml/2006/main" count="189" uniqueCount="124">
  <si>
    <t>תת כתב</t>
  </si>
  <si>
    <t>פרק</t>
  </si>
  <si>
    <t>תת פרק</t>
  </si>
  <si>
    <t>סעיף</t>
  </si>
  <si>
    <t>תאור הסעיף</t>
  </si>
  <si>
    <t>יח"מ</t>
  </si>
  <si>
    <t>כמות</t>
  </si>
  <si>
    <t>מחיר יחידה</t>
  </si>
  <si>
    <t>אחוז הנחה</t>
  </si>
  <si>
    <t>סה"כ לפני הנחה</t>
  </si>
  <si>
    <t>סה"כ לתת פרק</t>
  </si>
  <si>
    <t>סה"כ לפרק</t>
  </si>
  <si>
    <t>סה"כ לכתב</t>
  </si>
  <si>
    <t>כל סעיפי כתב כמויות</t>
  </si>
  <si>
    <t>עבודות בטון יצוק באתר</t>
  </si>
  <si>
    <t>סוג הבטון ב-30 דרגת חשיפה 2</t>
  </si>
  <si>
    <t>הגבהות בטון בשטח העמדת לוחות חשמל או ארונות הידרנטים</t>
  </si>
  <si>
    <t>מ"א</t>
  </si>
  <si>
    <t>עבודות איטום .</t>
  </si>
  <si>
    <t>תת פרק 5.0</t>
  </si>
  <si>
    <t>איטום מעברי אש בכל שטח הפרויקט לפי התקנים ולפי הנחיות יועץ הבטיחות וכיבוי אש וקבלת אישור מכון התקנים או יועץ הביטיחות על התאמה לתקנים.</t>
  </si>
  <si>
    <t>קומפלט</t>
  </si>
  <si>
    <t>עבודות נגרות ומסגרות אומן</t>
  </si>
  <si>
    <t>עבודות נגרות</t>
  </si>
  <si>
    <t>דלת במידות 105/210 ס"מ לפי פרט ד-01</t>
  </si>
  <si>
    <t>יח'</t>
  </si>
  <si>
    <t>דלת אקוסטית במידות 105/210 ס"מ לפי פרט ד-02</t>
  </si>
  <si>
    <t>דלת במידות 105/210 ס"מ לפי פרט ד-03</t>
  </si>
  <si>
    <t>עבודות מסגרות</t>
  </si>
  <si>
    <t>המחיר כולל ביטון המשקופים או חיבורם למחיצות גבס. המחיר כולל את הפריטים שהם גמורים ,מושלמים ומורכבים במקומם כולל את כל המופיע ברשימות האדריכל ובמפרטים.</t>
  </si>
  <si>
    <t>דלת בטחון לחדר תקשורת במידות 115/210 ס"מ לפי פרט מ-01</t>
  </si>
  <si>
    <t>חיפוי קיר בוניל תוצרת PAWLING בגובה 90  ס"מ עובי 1 מ"מ דגם 301  כולל סרגלי סיום ופינות אורגינליים בצבע זהה לצבע היריעה . כולל הכנת הקיר ע"י שפכטל בכל השטח ושכבת בונדרול. לפי פרט מ-21 בשטחים ציבוריים</t>
  </si>
  <si>
    <t>מגן פינה מפי וי סי  תוצרת IPC .הגובה 90 ס"מ לפי פרט מ-22</t>
  </si>
  <si>
    <t>מתקני תברואה וכבוי אש</t>
  </si>
  <si>
    <t>מערכת מים קרים, חמים ומי כיבוי אש</t>
  </si>
  <si>
    <t>צנורות רב שכבתיים מפוליאטילן מוצלב (SP) בקוטר 16 מ"מ מותקנים עם אביזרי לחיצה גלויים, בקירות ובחריצים כולל מחלקים, תמיכות וחיזוקים</t>
  </si>
  <si>
    <t>צנורות רב שכבתיים מפוליאטילן מוצלב (SP) בקוטר 20 מ"מ מותקנים עם אביזרי לחיצה גלויים, בקירות ובחריצים כולל מחלקים, תמיכות וחיזוקים</t>
  </si>
  <si>
    <t>צנורות רב שכבתיים מפוליאטילן מוצלב (SP) בקוטר 25 מ"מ מותקנים עם אביזרי לחיצה גלויים, בקירות ובחריצים כולל מחלקים, תמיכות וחיזוקים</t>
  </si>
  <si>
    <t>צנורות רב שכבתיים מפוליאטילן מוצלב (SP) בקוטר 32 מ"מ מותקנים עם אביזרי לחיצה גלויים, בקירות ובחריצים כולל מחלקים, תמיכות וחיזוקים</t>
  </si>
  <si>
    <t>צנורות פלדה מגולבנים ללא תפר סק. 40 תקן ארה"ב בקוטר "1 מותקנים בהברגה גלויים ובקירות כולל צביעה, ספחים, תליות וחיזוקים.</t>
  </si>
  <si>
    <t>בידוד צנורות מים חמים בקוטר "1/2 גלויים בשרוולי "ארמפלקס" בעובי "1/2 עם סרט פלסטי</t>
  </si>
  <si>
    <t>בידוד צנורות מים חמים בקוטר "1/2 בקירות בשרוולי "ארמפלקס" בעובי 6 מ"מ</t>
  </si>
  <si>
    <t>בידוד צנורות מים חמים בקוטר "3/4 גלויים בשרוולי "ארמפלקס" בעובי "3/4 עם סרט פלסטי</t>
  </si>
  <si>
    <t>בידוד צנורות מים חמים בקוטר "1 גלויים בשרוולי "ארמפלקס" בעובי "1 עם סרט פלסטי</t>
  </si>
  <si>
    <t>שסתום הברגה כדורי מפליז בקוטר "1/2 כדוגמת תוצרת "שגיב" סדרה 200 או ש"ע מאושר.</t>
  </si>
  <si>
    <t>שסתום הברגה כדורי מפליז בקוטר "3/4 כדוגמת תוצרת "שגיב" סדרה 200 או ש"ע מאושר.</t>
  </si>
  <si>
    <t>שסתום הברגה כדורי מפליז בקוטר " 1 כדוגמת תוצרת "שגיב" סדרה 200 או ש"ע מאושר.</t>
  </si>
  <si>
    <t>על מנת למנוע נזילות ממערכת מים בשעות שמרפאה אינה פעילה יותקן ברז חשמלי לקו מי צריכה שיחובר באמצעות מגע יבש ללוח מקשים של מערכת הפריצה. נעילת מערכת הפריצה תסגור את ההספקת מים למרפאה (בזמן שלא מתנהלת פעילות במרפאה.)  להלן מס' דגשים:  1.אין לחבר את הנ"ל למערכת ספרינקלרים או  הידרנטים.  2.הברז יהיה מטיפ וס NORMALLY OPEN , מתח נמוך 24/12 V עם חיבור מגע יבש למערכת הפריצה.יש להתקין ברזי ניתוק לפני ואחרי על מנת לאפשר טיפול בתקלות. אין להתקין מעקב על הברז.</t>
  </si>
  <si>
    <t>מונה מים בקוטר "3/4 תוצרת "ארד דליה" עם פלט חשמלי.</t>
  </si>
  <si>
    <t>מערבל להגבלת חום המים "משגיחום" תוצרת שגיב או ש"ע</t>
  </si>
  <si>
    <t>ברז T מתוצרת "חמת" בקטרים שונים</t>
  </si>
  <si>
    <t>משאבה סחרור למים חמים מברונזה מתוצרת "SMEDEGAARD" דגם EV2-72-2VZ עם מערכת "TUT" לספיקה של 1.5 מק"ש לעומד 6.3 מ' לרבות לוח חשמל, חיווט ושעון שבת, חלופה משאבה דגם VSA 25/130 ספק ש.אל. טלפון .035566363.</t>
  </si>
  <si>
    <t>מחמם מים חשמלי (בוילר) תלוי בנפח 90 ליטר לפי ת"י עם גוף חימום 2KW כולל שסתום ניתוק, שסתום אל-חוזר ושסתום ביטחון, הכל מתוצרת "כרומגן", "אמקור", "מירומית" או "קרן אור"</t>
  </si>
  <si>
    <t>ברז גן " 3/4 מפליז עם ציפוי כרום וחיבור לצנור גמיש</t>
  </si>
  <si>
    <t>מערכת נקזים ואוורור</t>
  </si>
  <si>
    <t>צנורות דלוחין מפוליאתילן בצפיפות גבוהה (HDPE) בקוטר עד "3 (75 מ"מ) מתוצרת "GEBERIT" או ש"ע מותקנים עם אביזרי תבריג או הלחמת פוליפוזיה במלוי הרצפה, גלויים ובקירות כולל ספחים, תמיכות וחיזוקים.</t>
  </si>
  <si>
    <t>צנורות uPVC בקוטר "2 מורכבים בהדבקה כולל ספחים, תמיכות וחיזוקים (ניקוזי מז"א)</t>
  </si>
  <si>
    <t>עין בקורת בקצה קו, לצנרת H.D.P.E בקטרים 160-50 מ"מ.</t>
  </si>
  <si>
    <t>קבועות תברואיות ואביזריהן</t>
  </si>
  <si>
    <t>עבור כל הקבועות המותקנות על קיר גבס, על הקבלן להגיש קטלוג או תוכנית של מתקן תליה ממתכת כדוגמת תוצרת "רוקו" "קומבה" או גבריט לאישור המפקח , כ"כ דגמים וקטלוגים קבועות תברואיות, ברזים וסוללות. מחיר מתקני תליה/תמיכה, אביזרים וחומרים להתקנה כלול במחיר הקבועה.</t>
  </si>
  <si>
    <t>ביצוע הכנות, כולל קונזולות מהקיר להנחת כיור אינטגרלי 55/33 דגם 230  מלבני תוצרת "אורטגה" או ש"ע. בחדרי טיפול ואולם  בלי ברוץ. הכיור מבוצע על ידי אחרים.</t>
  </si>
  <si>
    <t>אספקה והתקנה של סוללה למים קרים וחמים לכיור רופא דגם "רומה" "חמת" 305441 מורכבת במשטח או בכיור  עם פיה קבועה קצרה מאריכים מצנרת גמישה משורינת מתכתית עם ציפוי כרום ושני ברזי "T" "1/2 / "1/2 מותקנים בקיר גבס עם מתאמים לצנורות הגמישים, חלופה לברז תוצרת מדגל סלקטד דגם 78804, חלופה שלישית: יצרן אידיאל סט נדרט  CERAPLAN דגם B0954AA.</t>
  </si>
  <si>
    <t>אספקה והתקנה של סוללה למים קרים וחמים למשטף מטבח מתוצרת "אוורסט" "חמת" דגם 302853 עם פיה יצוקה מסתובבת.</t>
  </si>
  <si>
    <t>אספקה והתקנה של סיפון "P" מפליז בקוטר "1/4 1 עם אביזרי תבריג וצפוי כרום מתוצרת "VIEGA" "אורגל" כולל רוזטה עם צפוי כרום</t>
  </si>
  <si>
    <t>אספקה והתקנה של סיפון בקבוק "2 מפוליפרופילן</t>
  </si>
  <si>
    <t>חיבור כיורים  למערכת הדלוחין כולל סיפון מתאים (בקבוק מרובע עשוי פליז, מצופה כרום תוצרת קיסנר), התחברות ותאום, קומפלט</t>
  </si>
  <si>
    <t>אספקה והתקנה של ברז יוצא "3/4 עם ציפוי כרום ניקל כדוגמת דגם 300209 מתוצרת "חמת" לרבות הברגה "3/4 בפיה (למיחם ולמיקר)</t>
  </si>
  <si>
    <t>שונות</t>
  </si>
  <si>
    <t>שלטי סימון לצרכי זיהוי ציוד מסנדביץ פלסטיק עם חריטה בגודל 5 X 10 ס"מ.</t>
  </si>
  <si>
    <t>קידוח יהלום ברצפת בטון או קיר/קורת בטון בעובי עד 20 ס"מ למעבר צנור בקוטר עד "3 כולל איטום הקדח לאחר התקנת הצנור וזיפות הבטון מסביב למוצא הצנור לפי פרטי יועץ איטום כולל כל האביזרים/חומרים הנדרשים</t>
  </si>
  <si>
    <t>עבודות ריצוף וחיפוי</t>
  </si>
  <si>
    <t>מחירי היחידה כוללים בין היתר את כל המילויים ובכל עובי שיידרש כגון: חול מיוצב בכמות צמנט לפי תקן, שומשום</t>
  </si>
  <si>
    <t>כל אריחי הגרניט פורצלן יהיה מסוג מונוליטי ללא ציפוי, בעובי מינימאלי של 10 מ"מ.  כל האריחים בדרגת שחיקה C</t>
  </si>
  <si>
    <t>הריצוף יהיו מקביל לקירות או בזוית 45 מעלות לקירות לפי פריסת הריצוף בתוכנית האדריכלים.</t>
  </si>
  <si>
    <t>מחיר יסוד יחשב מחיר היסוד ככולל גם פחת.</t>
  </si>
  <si>
    <t>מחירי הריצוף והחיפויים כולל פוגות לפי קביעת האדריכלים ורובה צמנטית אולטרא קולור של MAPEI או שו"ע . גוון רובה לבחירת האדריכל .ההנחה לפי תוכנית ריצוף של האדריכל כולל שילוב גוונים וחומרים. הריצוף יתאים לתקן 2279 לפי האזורים השונים . מחירי חיפוי הקירות כוללים הכנת תשתית טיח חלק וחיפוי בדבקים (לא טיט). . המחיר כולל אספקה למחסן המזמין של אריחים מסוגי הריצוף והחיפויים המפורטים בפרק זה. הכמות שתסופק תהיה של 5% מהכמות הרשומה לכל סעיף . כמות זו הינה מעבר לכמות הרשומה בסעיפים השונים . כמות זו לא תמדד. האספקה באריזות חדשות וסגורות .</t>
  </si>
  <si>
    <t>ריצוף באריחי גרניט פורצלן במידות 80/80 ס"מ מהדגם  שיוצג לאדריכלים ולמכבי שרותי בריאות מתוך רשימת הגמרים של מכבי ובחירת האדריכל, בדרגת החלקה R9. כולל שיפולים מסוג הריצוף.</t>
  </si>
  <si>
    <t>מ"ר</t>
  </si>
  <si>
    <t>ריצוף באריחי גרניט פורצלן דמוי פרקט במידות 15/60 ס"מ. מדגם  שיוצג לאדריכלים ולמכבי מתוך רשימת הגמרים של מכבי ובחירת האדריכל, בדרגת החלקה R9. כולל שיפולים מסוג הריצוף.</t>
  </si>
  <si>
    <t>חיפוי קרמיקה במידות 20/60 ס"מ מתוך רשימת הגמרים של מכבי שרותי בריאות ובאישור האדריכל</t>
  </si>
  <si>
    <t>פרופיל נירוסטה מדגם TRE מקטלוג אייל ציפויים  בגמר חיפוי קרמיקה</t>
  </si>
  <si>
    <t>עבודות צביעה</t>
  </si>
  <si>
    <t>הגוונים מקטלוג טמבור מיקס . האדריכל רשאי לשלב גוונים שונים באותו החלל או חדר (לא באותו קיר). לא תשולם תוספת עבור חיבור בין גוונים. כל הגוונים לבחירת האדריכל. הצביעה על תקרות או קירות, מטויחים או גבס .</t>
  </si>
  <si>
    <t>הערה: מחיר העבודה כולל בין היתר הכנת התשתית לצביעה.  ישום העבודה עפ"י הוראות היצרן. צביעת מסגרות קיימת כולל ניקוי חלודה וצבע ישן רופף, 2 שכבות צבע יסוד עשיר אבץ ושתי שכבות צבע סופי לפי הסעיף.</t>
  </si>
  <si>
    <t>צבע "נירוקריל "  או סופרקריל ש"ע כולל פריימר  ו2 שכבות נירוקריל לפחות עד לקבלת גוון אחיד.</t>
  </si>
  <si>
    <t>עבודות אלומיניום</t>
  </si>
  <si>
    <t>המחיר כולל את כל המופיע ברשימות האדריכלים ובמפרטים  . המחיר כולל תכנון הפריטים ברמת SHOP DRAWINGS לפי המפרט.הפריטים ימדדו שהם מושלמים ומורכבים במקומם.</t>
  </si>
  <si>
    <t>דלת 2 כנפיים בכניסה במידות 150/240 ס"מ לפי פרט א-01</t>
  </si>
  <si>
    <t>חלון קבוע עליון במידות 240/45 ס"מ לפי פרט א-02</t>
  </si>
  <si>
    <t>פרוק חלון קבוע והתקנת חלון במידות מוקטנות באותו המקום בתאום עם גריל מיזוג אויר שיותקן במקום זה ע"י אחרים. כולל הכנת מסגרת אלומיניום מסביב למיקום גריל מ"א המתוכנן.</t>
  </si>
  <si>
    <t>אלמנטים מתועשים בבנין</t>
  </si>
  <si>
    <t>עבודות גבס</t>
  </si>
  <si>
    <t>בנית המחיצות תהיה מריצוף ועד לתקרה קונסטרקטיבית מבטון אלא עם נדרש אחרת. המדידה נטו בהורדת פתחים. כל פלטות הגבס הן בעובי 12.5 מ"מ . כל המחיצות והציפויים כוללים צמר לפי הסעיף . המחיר כולל את החיזוקים והאביזרים הנדרשים בקירות עבור תלית אלמנטים שונים כגון כיורים, מזגנים משטחים וארונות  וכו' לפי חוברת הפ רטים הסטנדרטיים של מכבי שרותי בריאות  .  מחיר המחיצות כולל גם פרופילי RHS 70/70/3 בצידי דלתות מרצפת בטון לתקרת בטון לצורך חיזוק הדלתות וכולל גם מסטיק אקרילי לאיטום החיבור בין הגבס לריצוף לפי פרט האדריכל. מחיר המחיצות כולל אטימה אקוסטית ע"י צמר סלעים דחוס ופלטות גבס מסביב למקומות חדירה של תעלות וצנר</t>
  </si>
  <si>
    <t>מחיר התקרות כולל כל הקונסטרוקציה, חיזוקים מסביב לגופי תאורה, פתיחת פתחים למפזרים, רמקולים, ספרינקלרים, גופי תאורה וכו'. כולל פרופילי קצה L+Z ופרופילי PG, אומגות לפי הצורך. גווני תקרות מתכתיות לפי קטלוג RAL כולל גוון מתכתי כסוף. המחיר כולל חיזוקי פלדה מפרופילי RHS בכל מקום הנדרש (עקב תעלות והפרעות אח רות). מחיר העבודה כולל קבלת אישור מכון התקנים בסיום העבודה המעיד על התאמת ביצוע התקרות לתקן 5103 ותקן 1924(לתקרות גבס) .</t>
  </si>
  <si>
    <t>מחיצות גבס דו קרומיות (2 קרומים לבנים ו/או ירוקים (עמידי מים) בעובי כולל של 12 ס"מ לרבות מסלולים וניצבים מפח פלדה מגולוון, בידוד במזרוני צמר זכוכית  בעובי "2 ובצפיפות 24 ק"ג/מ"ק  וכל החיבורים, החיזוקים, האיטומים, עיבוד פתחים, פרופילי גמר בפינות, הכנה לצביעה וכל חומרי העזר למיניהם. הכל קומפלט.</t>
  </si>
  <si>
    <t>תוספת למחיר מחיצת גבס עבור פלטת גבס ירוק או גבס עמיד אש וורוד במקום פלטה גבס רגיל</t>
  </si>
  <si>
    <t>סגירת גבס מעל מסילה למחיצה אקוסטית (מבוצעת על ידי אחרים) כדי למנוע מעבר קולות בין החדרים כאשר המחיצה סגורה</t>
  </si>
  <si>
    <t>תקרות וסינרי גבס אופקיים, אנכיים, מעוגלים, בשטחים קטנים, ברצועות, בהיקף תקרה אקוסטית, בהיקף מזגנים וכו' מלוחות גבס לבן בעובי 12.5 מ"מ לרבות קונסטרוקצית נשיאה מפרופילי פח מגולוונים וכל החיבורים, החיזוקים, פרופילי גמר בפינות וכל חומרי העזר למיניהם. הכל קומפלט עד גמר מושלם מוכן לצביעה. (המדידה לפי פריש ה נטו ללא תוספת מעל מפלס התקרה).</t>
  </si>
  <si>
    <t>חיפוי גבס חד קרומי על קיר קיים כולל קונסטרוקציה מניצבים ומסלולים או קונסטרוקציה F-47 . החיפוי בעובי3, 5 או 8 ס"מ</t>
  </si>
  <si>
    <t>חיזוקים  שונים מפח 2 מ"מ מגולוון ברוחב 40 ס"מ בתוך מחיצות גבס  וחיזוקים מדיקט 20 מ"מ לתלית אלמנטים שונים לפי פרטי מכבי שרותי בריאות . החיזוקים בכל שטח הפרויקט קומפלט.</t>
  </si>
  <si>
    <t>חיפוי גבס על תעלת מיזוג אויר  כולל קונסטרוקציה ופלטת גבס אחת</t>
  </si>
  <si>
    <t>תקרות אקוסטיות</t>
  </si>
  <si>
    <t>מחיר התקרות כולל כל הקונסטרוקציה, חיזוקים מסביב לגופי תאורה, פתיחת פתחים למפזרים, רמקולים, ספרינקלרים, גופי תאורה וכו'. כולל פרופילי קצה L+Z ופרופילי PG פרופיל היקפי 007  (מקטלוג יהודה יבוא ויצוא), אומגות לפי הצורך. גווני תקרות מתכתיות לפי קטלוג RAL כולל גוון מתכתי כסוף. המחיר כולל חיזוקי פלדה מפרופ ילי RHS בכל מקום הנדרש (עקב תעלות והפרעות אחרות). מחיר העבודה כולל קבלת אישור מכון התקנים בסיום העבודה המעיד על התאמת ביצוע התקרות לתקן 5103 ותקן 1924(לתקרות גבס)</t>
  </si>
  <si>
    <t>תקרה אקוסטית במידות אריחים 60/60 ס"מ או 61/61 ס"מ מדגם "אאקופון אדוונטג'  A' (יבואן יהודה יבוא ויצוא) לרבות קונסטרוקצית נשיאה כנדרש, פרופילי T24,Z,L וכל החיזוקים, החיבורים וכל חומרי העזר למיניהם. הכל קומפלט. לפי סוג תקרה 2</t>
  </si>
  <si>
    <t>תקרה אקוסטית במידות אריחים 60/60 ס"מ או 61/61 ס"מ מדגם "אקופון פוקוס  A' (יבואן יהודה יבוא ויצוא) לרבות קונסטרוקצית נשיאה כנדרש, פרופילי T15,Z,L וכל החיזוקים, החיבורים וכל חומרי העזר למיניהם. הכל קומפלט. לפי סוג תקרה 2</t>
  </si>
  <si>
    <t>מערכות כיבוי אש</t>
  </si>
  <si>
    <t>מערכת ספרינקלרים</t>
  </si>
  <si>
    <t>תשומת לב הקבלן לפרק 34, סעיף  34.00 במפרט הטכני הכללי</t>
  </si>
  <si>
    <t>כל העבודה תבוצע ע"י קבלן מאושר לעבודות כיבוי אש. תשומת לב הקבלן להנחיות פרק 34 במפרט הטכני הכללי. כל העבודה תעשה כפוף להנחיות תקן ישראלי 1596-1. כל העבודה תבדק ותאושר ע"י מכון התקנים. הטיפול בהכנת התכניות כולל חישובים הידראוליים ואישורם, אישור העבודה המבוצעת וטיפול ברישוי המערכת הינו חלק בלתי נפרד מ עבודת הקבלן וכלול לפיכך במחיר המערכת.            לתשומת לב הקבלן - מחברי צנרת אינם נחשבים ספחים.</t>
  </si>
  <si>
    <t>הקבלן יגיש לאישור המתכנן ומכון התקנים את תכניות המערכות בצרוף חישובים הידראולים ופרטי הציוד.  רק לאחר אישור התכניות יורשה הקבלן להתחיל בביצוע העבודות. תשלום עבור בדיקת תכניות ע"י מכון התקנים ישולם ע"י קבלן.</t>
  </si>
  <si>
    <t>צנורות פלדה מגולבנים ללא תפר סק. 40 תקן ארה"ב מותקנים בהברגה כולל צביעה, ספחים, תמיכות וחיזוקים בקוטר "1 (כולל מאריכים באמצעות הצינור ומאריכים גמישים FM/UL להתאמת מיקום ספרינקלרים לתקרות אקוסטיות)</t>
  </si>
  <si>
    <t>צנורות פלדה שחורים ללא תפר סק. 10 בקוטר "1/2 1 מותקנים גלויים עם מחברי "VICTAULIC" מאושרים .U.L./F.M כולל צביעה,ספחים, תמיכות וחיזוקים</t>
  </si>
  <si>
    <t>צנורות פלדה שחורים ללא תפר סק. 10 בקוטר "2 מותקנים גלויים עם מחברי "VICTAULIC" מאושרים .U.L./F.M כולל צביעה,ספחים, תמיכות וחיזוקים</t>
  </si>
  <si>
    <t>צנורות פלדה שחורים ללא תפר סק. 10 בקוטר "3 מותקנים גלויים עם מחברי "VICTAULIC" מאושרים .U.L./F.M כולל צביעה, ספחים, תמיכות וחיזוקים</t>
  </si>
  <si>
    <t>ראש המטרה (ספרינקלר) בקוטר "1/2 עם נתיך לפתיחה בטמפ. 74° צלסיוס עם קבוע זרימה K=5.55 משולב לתקרות אקוסטיות QUICK RESPONSE כולל רוזטה מצופה כרום ומחבר להתקנתו</t>
  </si>
  <si>
    <t>ראש המטרה (ספרינקלר) בקוטר "1/2 עם נתיך לפתיחה בטמפ. 64° צלסיוס עם קבוע זרימה K=5.6 מתוצרת "GEM" או ש"ע LIGHT HAZ. QUICK RESPONSE כולל מחבר לצינור (להתקנה מעל תעלות חשמל)</t>
  </si>
  <si>
    <t>שסתום הברגה כדורי מפליז בקוטר "2 - "1 לניקוז ובדיקה DRAIN &amp; TEST</t>
  </si>
  <si>
    <t>שסתום הברגה כדורי בקוטר "1/2 1 מאושר .U.L./F.M</t>
  </si>
  <si>
    <t>פרוק ספרינקלרים וקווים קיימים</t>
  </si>
  <si>
    <t>קוד אימות</t>
  </si>
  <si>
    <t>:הערות</t>
  </si>
  <si>
    <t>הסכומים המוצעים הינם בשקלים ואינם כוללים מע"מ</t>
  </si>
  <si>
    <t>מחירי היחידה ואחוזי ההנחה הנקלטים, יכללו עד שתי ספרות מימין לנקודה העשרונית</t>
  </si>
  <si>
    <t>גליון הצעת קבלן שיוגש יהיה הגליון המקורי (ולא גליון מועתק)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</si>
</sst>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charset val="177"/>
      <scheme val="minor"/>
    </font>
    <font>
      <b/>
      <sz val="11"/>
      <color theme="1"/>
      <name val="Arial"/>
      <family val="2"/>
      <scheme val="minor"/>
    </font>
    <font>
      <b/>
      <sz val="11"/>
      <color indexed="12"/>
      <name val="Arial"/>
      <family val="2"/>
      <scheme val="minor"/>
    </font>
    <font>
      <b/>
      <sz val="11"/>
      <color indexed="10"/>
      <name val="Arial"/>
      <family val="2"/>
      <scheme val="minor"/>
    </font>
    <font>
      <sz val="11"/>
      <color indexed="10"/>
      <name val="Arial"/>
      <family val="2"/>
      <charset val="177"/>
      <scheme val="minor"/>
    </font>
    <font>
      <sz val="11"/>
      <color indexed="12"/>
      <name val="Arial"/>
      <family val="2"/>
      <charset val="177"/>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wrapText="1"/>
    </xf>
    <xf numFmtId="0" fontId="0" fillId="0" borderId="0" xfId="0" applyAlignment="1" applyProtection="1">
      <alignment wrapText="1"/>
      <protection hidden="1"/>
    </xf>
    <xf numFmtId="4" fontId="0" fillId="0" borderId="0" xfId="0" applyNumberFormat="1" applyAlignment="1">
      <alignment wrapText="1"/>
    </xf>
    <xf numFmtId="0" fontId="2" fillId="0" borderId="1" xfId="0" applyFont="1" applyBorder="1" applyAlignment="1">
      <alignment vertical="top" wrapText="1"/>
    </xf>
    <xf numFmtId="0" fontId="2" fillId="0" borderId="1" xfId="0" applyFont="1" applyBorder="1" applyAlignment="1" applyProtection="1">
      <alignment vertical="top" wrapText="1"/>
      <protection locked="0"/>
    </xf>
    <xf numFmtId="4" fontId="3" fillId="0" borderId="1" xfId="0" applyNumberFormat="1" applyFont="1" applyBorder="1" applyAlignment="1">
      <alignment horizontal="right" vertical="top" wrapText="1"/>
    </xf>
    <xf numFmtId="0" fontId="3" fillId="0" borderId="1" xfId="0" applyFont="1" applyBorder="1" applyAlignment="1">
      <alignment wrapText="1"/>
    </xf>
    <xf numFmtId="4" fontId="3" fillId="0" borderId="1" xfId="0" applyNumberFormat="1" applyFont="1" applyBorder="1" applyAlignment="1">
      <alignment wrapText="1"/>
    </xf>
    <xf numFmtId="4" fontId="3" fillId="2" borderId="1" xfId="0" applyNumberFormat="1" applyFont="1" applyFill="1" applyBorder="1" applyAlignment="1" applyProtection="1">
      <alignment wrapText="1"/>
      <protection locked="0"/>
    </xf>
    <xf numFmtId="0" fontId="4" fillId="0" borderId="1" xfId="0" applyFont="1" applyBorder="1" applyAlignment="1">
      <alignment wrapText="1"/>
    </xf>
    <xf numFmtId="0" fontId="0" fillId="0" borderId="1" xfId="0" applyBorder="1" applyAlignment="1">
      <alignment wrapText="1"/>
    </xf>
    <xf numFmtId="0" fontId="3" fillId="4" borderId="1" xfId="0" applyFont="1" applyFill="1" applyBorder="1" applyAlignment="1">
      <alignment wrapText="1"/>
    </xf>
    <xf numFmtId="0" fontId="2" fillId="0" borderId="1" xfId="0" applyFont="1" applyBorder="1" applyAlignment="1">
      <alignment wrapText="1"/>
    </xf>
    <xf numFmtId="4" fontId="2" fillId="0" borderId="1" xfId="0" applyNumberFormat="1" applyFont="1" applyBorder="1" applyAlignment="1">
      <alignment wrapText="1"/>
    </xf>
    <xf numFmtId="4" fontId="2" fillId="2" borderId="1" xfId="0" applyNumberFormat="1" applyFont="1" applyFill="1" applyBorder="1" applyAlignment="1" applyProtection="1">
      <alignment wrapText="1"/>
      <protection locked="0"/>
    </xf>
    <xf numFmtId="0" fontId="5" fillId="0" borderId="1" xfId="0" applyFont="1" applyBorder="1" applyAlignment="1">
      <alignment wrapText="1"/>
    </xf>
    <xf numFmtId="4" fontId="0" fillId="3" borderId="1" xfId="0" applyNumberFormat="1" applyFill="1" applyBorder="1" applyAlignment="1" applyProtection="1">
      <alignment wrapText="1"/>
      <protection locked="0"/>
    </xf>
    <xf numFmtId="4" fontId="0" fillId="0" borderId="1" xfId="0" applyNumberFormat="1" applyBorder="1" applyAlignment="1">
      <alignment wrapText="1"/>
    </xf>
    <xf numFmtId="0" fontId="1" fillId="0" borderId="0" xfId="0" applyFont="1" applyAlignment="1" applyProtection="1">
      <alignment wrapText="1"/>
      <protection hidden="1"/>
    </xf>
    <xf numFmtId="0" fontId="1" fillId="0" borderId="0" xfId="0" applyFont="1" applyAlignment="1"/>
    <xf numFmtId="0" fontId="2" fillId="0" borderId="0" xfId="0" applyFont="1" applyAlignment="1"/>
    <xf numFmtId="0" fontId="3" fillId="0" borderId="1" xfId="0" applyFont="1" applyBorder="1" applyAlignment="1">
      <alignment vertical="top" wrapText="1"/>
    </xf>
    <xf numFmtId="0" fontId="0" fillId="0" borderId="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5"/>
  <sheetViews>
    <sheetView showGridLines="0" rightToLeft="1" tabSelected="1" zoomScale="80" zoomScaleNormal="80" workbookViewId="0">
      <pane ySplit="1" topLeftCell="A2" activePane="bottomLeft" state="frozen"/>
      <selection pane="bottomLeft" activeCell="A2" sqref="A2"/>
    </sheetView>
  </sheetViews>
  <sheetFormatPr defaultRowHeight="13.8" x14ac:dyDescent="0.25"/>
  <cols>
    <col min="1" max="4" width="5.69921875" style="1" customWidth="1"/>
    <col min="5" max="5" width="55.69921875" style="1" customWidth="1"/>
    <col min="6" max="6" width="6.69921875" style="1" customWidth="1"/>
    <col min="7" max="7" width="12.69921875" style="1" customWidth="1"/>
    <col min="8" max="8" width="12.69921875" style="3" customWidth="1"/>
    <col min="9" max="9" width="6.69921875" style="3" customWidth="1"/>
    <col min="10" max="13" width="12.69921875" style="1" customWidth="1"/>
    <col min="14" max="26" width="8.796875" style="1"/>
    <col min="27" max="27" width="0" style="1" hidden="1" customWidth="1"/>
    <col min="28" max="16384" width="8.796875" style="1"/>
  </cols>
  <sheetData>
    <row r="1" spans="1:28" ht="31.05" customHeight="1" x14ac:dyDescent="0.25">
      <c r="A1" s="4" t="s">
        <v>0</v>
      </c>
      <c r="B1" s="4" t="s">
        <v>1</v>
      </c>
      <c r="C1" s="4" t="s">
        <v>2</v>
      </c>
      <c r="D1" s="5" t="s">
        <v>3</v>
      </c>
      <c r="E1" s="4" t="s">
        <v>4</v>
      </c>
      <c r="F1" s="4" t="s">
        <v>5</v>
      </c>
      <c r="G1" s="4" t="s">
        <v>6</v>
      </c>
      <c r="H1" s="6" t="s">
        <v>7</v>
      </c>
      <c r="I1" s="6" t="s">
        <v>8</v>
      </c>
      <c r="J1" s="4" t="s">
        <v>9</v>
      </c>
      <c r="K1" s="4" t="s">
        <v>10</v>
      </c>
      <c r="L1" s="4" t="s">
        <v>11</v>
      </c>
      <c r="M1" s="4" t="s">
        <v>12</v>
      </c>
      <c r="Z1" s="2">
        <f>SUM(L3:L108)*(100-ROUND(I2,2))/100+SUM(H:H)</f>
        <v>0</v>
      </c>
      <c r="AB1" s="2">
        <f>ROUND(100*AVERAGEA(AA:AA),0)</f>
        <v>0</v>
      </c>
    </row>
    <row r="2" spans="1:28" x14ac:dyDescent="0.25">
      <c r="A2" s="22"/>
      <c r="B2" s="22"/>
      <c r="C2" s="22"/>
      <c r="D2" s="22"/>
      <c r="E2" s="22" t="s">
        <v>13</v>
      </c>
      <c r="F2" s="7"/>
      <c r="G2" s="7"/>
      <c r="H2" s="8"/>
      <c r="I2" s="9"/>
      <c r="J2" s="10">
        <f>SUM(L3:L108)</f>
        <v>0</v>
      </c>
      <c r="K2" s="11"/>
      <c r="L2" s="11"/>
      <c r="M2" s="12">
        <f>SUM(L3:L108)*(100-ROUND(I2,2))/100</f>
        <v>0</v>
      </c>
      <c r="AA2" s="2">
        <f>H2*D2*C2*B2+I2*(D2+C2+B2+A2+1)</f>
        <v>0</v>
      </c>
    </row>
    <row r="3" spans="1:28" x14ac:dyDescent="0.25">
      <c r="A3" s="22"/>
      <c r="B3" s="22">
        <v>2</v>
      </c>
      <c r="C3" s="22"/>
      <c r="D3" s="22"/>
      <c r="E3" s="22" t="s">
        <v>14</v>
      </c>
      <c r="F3" s="7"/>
      <c r="G3" s="7"/>
      <c r="H3" s="8"/>
      <c r="I3" s="9"/>
      <c r="J3" s="10">
        <f>SUM(K4:K6)</f>
        <v>0</v>
      </c>
      <c r="K3" s="11"/>
      <c r="L3" s="11">
        <f>SUM(K4:K6)*(100-ROUND(I3,2))/100</f>
        <v>0</v>
      </c>
      <c r="M3" s="11"/>
      <c r="AA3" s="2">
        <f>H3*D3*C3*B3+I3*(D3+C3+B3+A3+1)</f>
        <v>0</v>
      </c>
    </row>
    <row r="4" spans="1:28" x14ac:dyDescent="0.25">
      <c r="A4" s="4"/>
      <c r="B4" s="4">
        <v>2</v>
      </c>
      <c r="C4" s="4">
        <v>1</v>
      </c>
      <c r="D4" s="4"/>
      <c r="E4" s="4" t="s">
        <v>14</v>
      </c>
      <c r="F4" s="13"/>
      <c r="G4" s="13"/>
      <c r="H4" s="14"/>
      <c r="I4" s="15"/>
      <c r="J4" s="16">
        <f>SUM(J5:J6)</f>
        <v>0</v>
      </c>
      <c r="K4" s="11">
        <f>SUM(J5:J6)*(100-ROUND(I4,2))/100</f>
        <v>0</v>
      </c>
      <c r="L4" s="11"/>
      <c r="M4" s="11"/>
      <c r="AA4" s="2">
        <f>H4*D4*C4*B4+I4*(D4+C4+B4+A4+1)</f>
        <v>0</v>
      </c>
    </row>
    <row r="5" spans="1:28" x14ac:dyDescent="0.25">
      <c r="A5" s="23"/>
      <c r="B5" s="23">
        <v>2</v>
      </c>
      <c r="C5" s="23">
        <v>1</v>
      </c>
      <c r="D5" s="23">
        <v>10</v>
      </c>
      <c r="E5" s="23" t="s">
        <v>15</v>
      </c>
      <c r="F5" s="11"/>
      <c r="G5" s="11">
        <v>0</v>
      </c>
      <c r="H5" s="17">
        <v>0</v>
      </c>
      <c r="I5" s="18"/>
      <c r="J5" s="11">
        <f>G5*ROUND(H5,2)</f>
        <v>0</v>
      </c>
      <c r="K5" s="11"/>
      <c r="L5" s="11"/>
      <c r="M5" s="11"/>
      <c r="AA5" s="2">
        <f>H5*D5*C5*B5+I5*(D5+C5+B5+A5+1)</f>
        <v>0</v>
      </c>
    </row>
    <row r="6" spans="1:28" x14ac:dyDescent="0.25">
      <c r="A6" s="23"/>
      <c r="B6" s="23">
        <v>2</v>
      </c>
      <c r="C6" s="23">
        <v>1</v>
      </c>
      <c r="D6" s="23">
        <v>20</v>
      </c>
      <c r="E6" s="23" t="s">
        <v>16</v>
      </c>
      <c r="F6" s="11" t="s">
        <v>17</v>
      </c>
      <c r="G6" s="11">
        <v>2</v>
      </c>
      <c r="H6" s="17">
        <v>0</v>
      </c>
      <c r="I6" s="18"/>
      <c r="J6" s="11">
        <f>G6*ROUND(H6,2)</f>
        <v>0</v>
      </c>
      <c r="K6" s="11"/>
      <c r="L6" s="11"/>
      <c r="M6" s="11"/>
      <c r="AA6" s="2">
        <f>H6*D6*C6*B6+I6*(D6+C6+B6+A6+1)</f>
        <v>0</v>
      </c>
    </row>
    <row r="7" spans="1:28" x14ac:dyDescent="0.25">
      <c r="A7" s="22"/>
      <c r="B7" s="22">
        <v>5</v>
      </c>
      <c r="C7" s="22"/>
      <c r="D7" s="22"/>
      <c r="E7" s="22" t="s">
        <v>18</v>
      </c>
      <c r="F7" s="7"/>
      <c r="G7" s="7"/>
      <c r="H7" s="8"/>
      <c r="I7" s="9"/>
      <c r="J7" s="10">
        <f>SUM(K8:K10)</f>
        <v>0</v>
      </c>
      <c r="K7" s="11"/>
      <c r="L7" s="11">
        <f>SUM(K8:K10)*(100-ROUND(I7,2))/100</f>
        <v>0</v>
      </c>
      <c r="M7" s="11"/>
      <c r="AA7" s="2">
        <f>H7*D7*C7*B7+I7*(D7+C7+B7+A7+1)</f>
        <v>0</v>
      </c>
    </row>
    <row r="8" spans="1:28" x14ac:dyDescent="0.25">
      <c r="A8" s="23"/>
      <c r="B8" s="23">
        <v>5</v>
      </c>
      <c r="C8" s="23"/>
      <c r="D8" s="23">
        <v>1</v>
      </c>
      <c r="E8" s="23" t="s">
        <v>19</v>
      </c>
      <c r="F8" s="11"/>
      <c r="G8" s="11">
        <v>0</v>
      </c>
      <c r="H8" s="17">
        <v>0</v>
      </c>
      <c r="I8" s="18"/>
      <c r="J8" s="11">
        <f>G8*ROUND(H8,2)</f>
        <v>0</v>
      </c>
      <c r="K8" s="11"/>
      <c r="L8" s="11"/>
      <c r="M8" s="11"/>
      <c r="AA8" s="2">
        <f>H8*D8*C8*B8+I8*(D8+C8+B8+A8+1)</f>
        <v>0</v>
      </c>
    </row>
    <row r="9" spans="1:28" x14ac:dyDescent="0.25">
      <c r="A9" s="4"/>
      <c r="B9" s="4">
        <v>5</v>
      </c>
      <c r="C9" s="4">
        <v>1</v>
      </c>
      <c r="D9" s="4"/>
      <c r="E9" s="4"/>
      <c r="F9" s="13"/>
      <c r="G9" s="13"/>
      <c r="H9" s="14"/>
      <c r="I9" s="15"/>
      <c r="J9" s="16">
        <f>SUM(J10:J10)</f>
        <v>0</v>
      </c>
      <c r="K9" s="11">
        <f>SUM(J10:J10)*(100-ROUND(I9,2))/100</f>
        <v>0</v>
      </c>
      <c r="L9" s="11"/>
      <c r="M9" s="11"/>
      <c r="AA9" s="2">
        <f>H9*D9*C9*B9+I9*(D9+C9+B9+A9+1)</f>
        <v>0</v>
      </c>
    </row>
    <row r="10" spans="1:28" ht="27.6" x14ac:dyDescent="0.25">
      <c r="A10" s="23"/>
      <c r="B10" s="23">
        <v>5</v>
      </c>
      <c r="C10" s="23">
        <v>1</v>
      </c>
      <c r="D10" s="23">
        <v>10</v>
      </c>
      <c r="E10" s="23" t="s">
        <v>20</v>
      </c>
      <c r="F10" s="11" t="s">
        <v>21</v>
      </c>
      <c r="G10" s="11">
        <v>1</v>
      </c>
      <c r="H10" s="17">
        <v>0</v>
      </c>
      <c r="I10" s="18"/>
      <c r="J10" s="11">
        <f>G10*ROUND(H10,2)</f>
        <v>0</v>
      </c>
      <c r="K10" s="11"/>
      <c r="L10" s="11"/>
      <c r="M10" s="11"/>
      <c r="AA10" s="2">
        <f>H10*D10*C10*B10+I10*(D10+C10+B10+A10+1)</f>
        <v>0</v>
      </c>
    </row>
    <row r="11" spans="1:28" x14ac:dyDescent="0.25">
      <c r="A11" s="22"/>
      <c r="B11" s="22">
        <v>6</v>
      </c>
      <c r="C11" s="22"/>
      <c r="D11" s="22"/>
      <c r="E11" s="22" t="s">
        <v>22</v>
      </c>
      <c r="F11" s="7"/>
      <c r="G11" s="7"/>
      <c r="H11" s="8"/>
      <c r="I11" s="9"/>
      <c r="J11" s="10">
        <f>SUM(K12:K20)</f>
        <v>0</v>
      </c>
      <c r="K11" s="11"/>
      <c r="L11" s="11">
        <f>SUM(K12:K20)*(100-ROUND(I11,2))/100</f>
        <v>0</v>
      </c>
      <c r="M11" s="11"/>
      <c r="AA11" s="2">
        <f>H11*D11*C11*B11+I11*(D11+C11+B11+A11+1)</f>
        <v>0</v>
      </c>
    </row>
    <row r="12" spans="1:28" x14ac:dyDescent="0.25">
      <c r="A12" s="4"/>
      <c r="B12" s="4">
        <v>6</v>
      </c>
      <c r="C12" s="4">
        <v>1</v>
      </c>
      <c r="D12" s="4"/>
      <c r="E12" s="4" t="s">
        <v>23</v>
      </c>
      <c r="F12" s="13"/>
      <c r="G12" s="13"/>
      <c r="H12" s="14"/>
      <c r="I12" s="15"/>
      <c r="J12" s="16">
        <f>SUM(J13:J15)</f>
        <v>0</v>
      </c>
      <c r="K12" s="11">
        <f>SUM(J13:J15)*(100-ROUND(I12,2))/100</f>
        <v>0</v>
      </c>
      <c r="L12" s="11"/>
      <c r="M12" s="11"/>
      <c r="AA12" s="2">
        <f>H12*D12*C12*B12+I12*(D12+C12+B12+A12+1)</f>
        <v>0</v>
      </c>
    </row>
    <row r="13" spans="1:28" x14ac:dyDescent="0.25">
      <c r="A13" s="23"/>
      <c r="B13" s="23">
        <v>6</v>
      </c>
      <c r="C13" s="23">
        <v>1</v>
      </c>
      <c r="D13" s="23">
        <v>10</v>
      </c>
      <c r="E13" s="23" t="s">
        <v>24</v>
      </c>
      <c r="F13" s="11" t="s">
        <v>25</v>
      </c>
      <c r="G13" s="11">
        <v>2</v>
      </c>
      <c r="H13" s="17">
        <v>0</v>
      </c>
      <c r="I13" s="18"/>
      <c r="J13" s="11">
        <f>G13*ROUND(H13,2)</f>
        <v>0</v>
      </c>
      <c r="K13" s="11"/>
      <c r="L13" s="11"/>
      <c r="M13" s="11"/>
      <c r="AA13" s="2">
        <f>H13*D13*C13*B13+I13*(D13+C13+B13+A13+1)</f>
        <v>0</v>
      </c>
    </row>
    <row r="14" spans="1:28" x14ac:dyDescent="0.25">
      <c r="A14" s="23"/>
      <c r="B14" s="23">
        <v>6</v>
      </c>
      <c r="C14" s="23">
        <v>1</v>
      </c>
      <c r="D14" s="23">
        <v>20</v>
      </c>
      <c r="E14" s="23" t="s">
        <v>26</v>
      </c>
      <c r="F14" s="11" t="s">
        <v>25</v>
      </c>
      <c r="G14" s="11">
        <v>7</v>
      </c>
      <c r="H14" s="17">
        <v>0</v>
      </c>
      <c r="I14" s="18"/>
      <c r="J14" s="11">
        <f>G14*ROUND(H14,2)</f>
        <v>0</v>
      </c>
      <c r="K14" s="11"/>
      <c r="L14" s="11"/>
      <c r="M14" s="11"/>
      <c r="AA14" s="2">
        <f>H14*D14*C14*B14+I14*(D14+C14+B14+A14+1)</f>
        <v>0</v>
      </c>
    </row>
    <row r="15" spans="1:28" x14ac:dyDescent="0.25">
      <c r="A15" s="23"/>
      <c r="B15" s="23">
        <v>6</v>
      </c>
      <c r="C15" s="23">
        <v>1</v>
      </c>
      <c r="D15" s="23">
        <v>30</v>
      </c>
      <c r="E15" s="23" t="s">
        <v>27</v>
      </c>
      <c r="F15" s="11" t="s">
        <v>25</v>
      </c>
      <c r="G15" s="11">
        <v>1</v>
      </c>
      <c r="H15" s="17">
        <v>0</v>
      </c>
      <c r="I15" s="18"/>
      <c r="J15" s="11">
        <f>G15*ROUND(H15,2)</f>
        <v>0</v>
      </c>
      <c r="K15" s="11"/>
      <c r="L15" s="11"/>
      <c r="M15" s="11"/>
      <c r="AA15" s="2">
        <f>H15*D15*C15*B15+I15*(D15+C15+B15+A15+1)</f>
        <v>0</v>
      </c>
    </row>
    <row r="16" spans="1:28" x14ac:dyDescent="0.25">
      <c r="A16" s="4"/>
      <c r="B16" s="4">
        <v>6</v>
      </c>
      <c r="C16" s="4">
        <v>3</v>
      </c>
      <c r="D16" s="4"/>
      <c r="E16" s="4" t="s">
        <v>28</v>
      </c>
      <c r="F16" s="13"/>
      <c r="G16" s="13"/>
      <c r="H16" s="14"/>
      <c r="I16" s="15"/>
      <c r="J16" s="16">
        <f>SUM(J17:J20)</f>
        <v>0</v>
      </c>
      <c r="K16" s="11">
        <f>SUM(J17:J20)*(100-ROUND(I16,2))/100</f>
        <v>0</v>
      </c>
      <c r="L16" s="11"/>
      <c r="M16" s="11"/>
      <c r="AA16" s="2">
        <f>H16*D16*C16*B16+I16*(D16+C16+B16+A16+1)</f>
        <v>0</v>
      </c>
    </row>
    <row r="17" spans="1:27" ht="41.4" x14ac:dyDescent="0.25">
      <c r="A17" s="23"/>
      <c r="B17" s="23">
        <v>6</v>
      </c>
      <c r="C17" s="23">
        <v>3</v>
      </c>
      <c r="D17" s="23">
        <v>10</v>
      </c>
      <c r="E17" s="23" t="s">
        <v>29</v>
      </c>
      <c r="F17" s="11"/>
      <c r="G17" s="11">
        <v>0</v>
      </c>
      <c r="H17" s="17">
        <v>0</v>
      </c>
      <c r="I17" s="18"/>
      <c r="J17" s="11">
        <f>G17*ROUND(H17,2)</f>
        <v>0</v>
      </c>
      <c r="K17" s="11"/>
      <c r="L17" s="11"/>
      <c r="M17" s="11"/>
      <c r="AA17" s="2">
        <f>H17*D17*C17*B17+I17*(D17+C17+B17+A17+1)</f>
        <v>0</v>
      </c>
    </row>
    <row r="18" spans="1:27" x14ac:dyDescent="0.25">
      <c r="A18" s="23"/>
      <c r="B18" s="23">
        <v>6</v>
      </c>
      <c r="C18" s="23">
        <v>3</v>
      </c>
      <c r="D18" s="23">
        <v>20</v>
      </c>
      <c r="E18" s="23" t="s">
        <v>30</v>
      </c>
      <c r="F18" s="11" t="s">
        <v>25</v>
      </c>
      <c r="G18" s="11">
        <v>1</v>
      </c>
      <c r="H18" s="17">
        <v>0</v>
      </c>
      <c r="I18" s="18"/>
      <c r="J18" s="11">
        <f>G18*ROUND(H18,2)</f>
        <v>0</v>
      </c>
      <c r="K18" s="11"/>
      <c r="L18" s="11"/>
      <c r="M18" s="11"/>
      <c r="AA18" s="2">
        <f>H18*D18*C18*B18+I18*(D18+C18+B18+A18+1)</f>
        <v>0</v>
      </c>
    </row>
    <row r="19" spans="1:27" ht="41.4" x14ac:dyDescent="0.25">
      <c r="A19" s="23"/>
      <c r="B19" s="23">
        <v>6</v>
      </c>
      <c r="C19" s="23">
        <v>3</v>
      </c>
      <c r="D19" s="23">
        <v>40</v>
      </c>
      <c r="E19" s="23" t="s">
        <v>31</v>
      </c>
      <c r="F19" s="11" t="s">
        <v>17</v>
      </c>
      <c r="G19" s="11">
        <v>23</v>
      </c>
      <c r="H19" s="17">
        <v>0</v>
      </c>
      <c r="I19" s="18"/>
      <c r="J19" s="11">
        <f>G19*ROUND(H19,2)</f>
        <v>0</v>
      </c>
      <c r="K19" s="11"/>
      <c r="L19" s="11"/>
      <c r="M19" s="11"/>
      <c r="AA19" s="2">
        <f>H19*D19*C19*B19+I19*(D19+C19+B19+A19+1)</f>
        <v>0</v>
      </c>
    </row>
    <row r="20" spans="1:27" x14ac:dyDescent="0.25">
      <c r="A20" s="23"/>
      <c r="B20" s="23">
        <v>6</v>
      </c>
      <c r="C20" s="23">
        <v>3</v>
      </c>
      <c r="D20" s="23">
        <v>50</v>
      </c>
      <c r="E20" s="23" t="s">
        <v>32</v>
      </c>
      <c r="F20" s="11" t="s">
        <v>25</v>
      </c>
      <c r="G20" s="11">
        <v>2</v>
      </c>
      <c r="H20" s="17">
        <v>0</v>
      </c>
      <c r="I20" s="18"/>
      <c r="J20" s="11">
        <f>G20*ROUND(H20,2)</f>
        <v>0</v>
      </c>
      <c r="K20" s="11"/>
      <c r="L20" s="11"/>
      <c r="M20" s="11"/>
      <c r="AA20" s="2">
        <f>H20*D20*C20*B20+I20*(D20+C20+B20+A20+1)</f>
        <v>0</v>
      </c>
    </row>
    <row r="21" spans="1:27" x14ac:dyDescent="0.25">
      <c r="A21" s="22"/>
      <c r="B21" s="22">
        <v>7</v>
      </c>
      <c r="C21" s="22"/>
      <c r="D21" s="22"/>
      <c r="E21" s="22" t="s">
        <v>33</v>
      </c>
      <c r="F21" s="7"/>
      <c r="G21" s="7"/>
      <c r="H21" s="8"/>
      <c r="I21" s="9"/>
      <c r="J21" s="10">
        <f>SUM(K22:K57)</f>
        <v>0</v>
      </c>
      <c r="K21" s="11"/>
      <c r="L21" s="11">
        <f>SUM(K22:K57)*(100-ROUND(I21,2))/100</f>
        <v>0</v>
      </c>
      <c r="M21" s="11"/>
      <c r="AA21" s="2">
        <f>H21*D21*C21*B21+I21*(D21+C21+B21+A21+1)</f>
        <v>0</v>
      </c>
    </row>
    <row r="22" spans="1:27" x14ac:dyDescent="0.25">
      <c r="A22" s="4"/>
      <c r="B22" s="4">
        <v>7</v>
      </c>
      <c r="C22" s="4">
        <v>1</v>
      </c>
      <c r="D22" s="4"/>
      <c r="E22" s="4" t="s">
        <v>34</v>
      </c>
      <c r="F22" s="13"/>
      <c r="G22" s="13"/>
      <c r="H22" s="14"/>
      <c r="I22" s="15"/>
      <c r="J22" s="16">
        <f>SUM(J23:J41)</f>
        <v>0</v>
      </c>
      <c r="K22" s="11">
        <f>SUM(J23:J41)*(100-ROUND(I22,2))/100</f>
        <v>0</v>
      </c>
      <c r="L22" s="11"/>
      <c r="M22" s="11"/>
      <c r="AA22" s="2">
        <f>H22*D22*C22*B22+I22*(D22+C22+B22+A22+1)</f>
        <v>0</v>
      </c>
    </row>
    <row r="23" spans="1:27" ht="27.6" x14ac:dyDescent="0.25">
      <c r="A23" s="23"/>
      <c r="B23" s="23">
        <v>7</v>
      </c>
      <c r="C23" s="23">
        <v>1</v>
      </c>
      <c r="D23" s="23">
        <v>10</v>
      </c>
      <c r="E23" s="23" t="s">
        <v>35</v>
      </c>
      <c r="F23" s="11" t="s">
        <v>17</v>
      </c>
      <c r="G23" s="11">
        <v>70</v>
      </c>
      <c r="H23" s="17">
        <v>0</v>
      </c>
      <c r="I23" s="18"/>
      <c r="J23" s="11">
        <f>G23*ROUND(H23,2)</f>
        <v>0</v>
      </c>
      <c r="K23" s="11"/>
      <c r="L23" s="11"/>
      <c r="M23" s="11"/>
      <c r="AA23" s="2">
        <f>H23*D23*C23*B23+I23*(D23+C23+B23+A23+1)</f>
        <v>0</v>
      </c>
    </row>
    <row r="24" spans="1:27" ht="27.6" x14ac:dyDescent="0.25">
      <c r="A24" s="23"/>
      <c r="B24" s="23">
        <v>7</v>
      </c>
      <c r="C24" s="23">
        <v>1</v>
      </c>
      <c r="D24" s="23">
        <v>20</v>
      </c>
      <c r="E24" s="23" t="s">
        <v>36</v>
      </c>
      <c r="F24" s="11" t="s">
        <v>17</v>
      </c>
      <c r="G24" s="11">
        <v>25</v>
      </c>
      <c r="H24" s="17">
        <v>0</v>
      </c>
      <c r="I24" s="18"/>
      <c r="J24" s="11">
        <f>G24*ROUND(H24,2)</f>
        <v>0</v>
      </c>
      <c r="K24" s="11"/>
      <c r="L24" s="11"/>
      <c r="M24" s="11"/>
      <c r="AA24" s="2">
        <f>H24*D24*C24*B24+I24*(D24+C24+B24+A24+1)</f>
        <v>0</v>
      </c>
    </row>
    <row r="25" spans="1:27" ht="27.6" x14ac:dyDescent="0.25">
      <c r="A25" s="23"/>
      <c r="B25" s="23">
        <v>7</v>
      </c>
      <c r="C25" s="23">
        <v>1</v>
      </c>
      <c r="D25" s="23">
        <v>30</v>
      </c>
      <c r="E25" s="23" t="s">
        <v>37</v>
      </c>
      <c r="F25" s="11" t="s">
        <v>17</v>
      </c>
      <c r="G25" s="11">
        <v>50</v>
      </c>
      <c r="H25" s="17">
        <v>0</v>
      </c>
      <c r="I25" s="18"/>
      <c r="J25" s="11">
        <f>G25*ROUND(H25,2)</f>
        <v>0</v>
      </c>
      <c r="K25" s="11"/>
      <c r="L25" s="11"/>
      <c r="M25" s="11"/>
      <c r="AA25" s="2">
        <f>H25*D25*C25*B25+I25*(D25+C25+B25+A25+1)</f>
        <v>0</v>
      </c>
    </row>
    <row r="26" spans="1:27" ht="27.6" x14ac:dyDescent="0.25">
      <c r="A26" s="23"/>
      <c r="B26" s="23">
        <v>7</v>
      </c>
      <c r="C26" s="23">
        <v>1</v>
      </c>
      <c r="D26" s="23">
        <v>40</v>
      </c>
      <c r="E26" s="23" t="s">
        <v>38</v>
      </c>
      <c r="F26" s="11" t="s">
        <v>17</v>
      </c>
      <c r="G26" s="11">
        <v>50</v>
      </c>
      <c r="H26" s="17">
        <v>0</v>
      </c>
      <c r="I26" s="18"/>
      <c r="J26" s="11">
        <f>G26*ROUND(H26,2)</f>
        <v>0</v>
      </c>
      <c r="K26" s="11"/>
      <c r="L26" s="11"/>
      <c r="M26" s="11"/>
      <c r="AA26" s="2">
        <f>H26*D26*C26*B26+I26*(D26+C26+B26+A26+1)</f>
        <v>0</v>
      </c>
    </row>
    <row r="27" spans="1:27" ht="27.6" x14ac:dyDescent="0.25">
      <c r="A27" s="23"/>
      <c r="B27" s="23">
        <v>7</v>
      </c>
      <c r="C27" s="23">
        <v>1</v>
      </c>
      <c r="D27" s="23">
        <v>50</v>
      </c>
      <c r="E27" s="23" t="s">
        <v>39</v>
      </c>
      <c r="F27" s="11" t="s">
        <v>17</v>
      </c>
      <c r="G27" s="11">
        <v>30</v>
      </c>
      <c r="H27" s="17">
        <v>0</v>
      </c>
      <c r="I27" s="18"/>
      <c r="J27" s="11">
        <f>G27*ROUND(H27,2)</f>
        <v>0</v>
      </c>
      <c r="K27" s="11"/>
      <c r="L27" s="11"/>
      <c r="M27" s="11"/>
      <c r="AA27" s="2">
        <f>H27*D27*C27*B27+I27*(D27+C27+B27+A27+1)</f>
        <v>0</v>
      </c>
    </row>
    <row r="28" spans="1:27" ht="27.6" x14ac:dyDescent="0.25">
      <c r="A28" s="23"/>
      <c r="B28" s="23">
        <v>7</v>
      </c>
      <c r="C28" s="23">
        <v>1</v>
      </c>
      <c r="D28" s="23">
        <v>60</v>
      </c>
      <c r="E28" s="23" t="s">
        <v>40</v>
      </c>
      <c r="F28" s="11" t="s">
        <v>17</v>
      </c>
      <c r="G28" s="11">
        <v>30</v>
      </c>
      <c r="H28" s="17">
        <v>0</v>
      </c>
      <c r="I28" s="18"/>
      <c r="J28" s="11">
        <f>G28*ROUND(H28,2)</f>
        <v>0</v>
      </c>
      <c r="K28" s="11"/>
      <c r="L28" s="11"/>
      <c r="M28" s="11"/>
      <c r="AA28" s="2">
        <f>H28*D28*C28*B28+I28*(D28+C28+B28+A28+1)</f>
        <v>0</v>
      </c>
    </row>
    <row r="29" spans="1:27" x14ac:dyDescent="0.25">
      <c r="A29" s="23"/>
      <c r="B29" s="23">
        <v>7</v>
      </c>
      <c r="C29" s="23">
        <v>1</v>
      </c>
      <c r="D29" s="23">
        <v>70</v>
      </c>
      <c r="E29" s="23" t="s">
        <v>41</v>
      </c>
      <c r="F29" s="11" t="s">
        <v>17</v>
      </c>
      <c r="G29" s="11">
        <v>30</v>
      </c>
      <c r="H29" s="17">
        <v>0</v>
      </c>
      <c r="I29" s="18"/>
      <c r="J29" s="11">
        <f>G29*ROUND(H29,2)</f>
        <v>0</v>
      </c>
      <c r="K29" s="11"/>
      <c r="L29" s="11"/>
      <c r="M29" s="11"/>
      <c r="AA29" s="2">
        <f>H29*D29*C29*B29+I29*(D29+C29+B29+A29+1)</f>
        <v>0</v>
      </c>
    </row>
    <row r="30" spans="1:27" ht="27.6" x14ac:dyDescent="0.25">
      <c r="A30" s="23"/>
      <c r="B30" s="23">
        <v>7</v>
      </c>
      <c r="C30" s="23">
        <v>1</v>
      </c>
      <c r="D30" s="23">
        <v>80</v>
      </c>
      <c r="E30" s="23" t="s">
        <v>42</v>
      </c>
      <c r="F30" s="11" t="s">
        <v>17</v>
      </c>
      <c r="G30" s="11">
        <v>30</v>
      </c>
      <c r="H30" s="17">
        <v>0</v>
      </c>
      <c r="I30" s="18"/>
      <c r="J30" s="11">
        <f>G30*ROUND(H30,2)</f>
        <v>0</v>
      </c>
      <c r="K30" s="11"/>
      <c r="L30" s="11"/>
      <c r="M30" s="11"/>
      <c r="AA30" s="2">
        <f>H30*D30*C30*B30+I30*(D30+C30+B30+A30+1)</f>
        <v>0</v>
      </c>
    </row>
    <row r="31" spans="1:27" ht="27.6" x14ac:dyDescent="0.25">
      <c r="A31" s="23"/>
      <c r="B31" s="23">
        <v>7</v>
      </c>
      <c r="C31" s="23">
        <v>1</v>
      </c>
      <c r="D31" s="23">
        <v>90</v>
      </c>
      <c r="E31" s="23" t="s">
        <v>43</v>
      </c>
      <c r="F31" s="11" t="s">
        <v>17</v>
      </c>
      <c r="G31" s="11">
        <v>50</v>
      </c>
      <c r="H31" s="17">
        <v>0</v>
      </c>
      <c r="I31" s="18"/>
      <c r="J31" s="11">
        <f>G31*ROUND(H31,2)</f>
        <v>0</v>
      </c>
      <c r="K31" s="11"/>
      <c r="L31" s="11"/>
      <c r="M31" s="11"/>
      <c r="AA31" s="2">
        <f>H31*D31*C31*B31+I31*(D31+C31+B31+A31+1)</f>
        <v>0</v>
      </c>
    </row>
    <row r="32" spans="1:27" ht="27.6" x14ac:dyDescent="0.25">
      <c r="A32" s="23"/>
      <c r="B32" s="23">
        <v>7</v>
      </c>
      <c r="C32" s="23">
        <v>1</v>
      </c>
      <c r="D32" s="23">
        <v>100</v>
      </c>
      <c r="E32" s="23" t="s">
        <v>44</v>
      </c>
      <c r="F32" s="11" t="s">
        <v>25</v>
      </c>
      <c r="G32" s="11">
        <v>5</v>
      </c>
      <c r="H32" s="17">
        <v>0</v>
      </c>
      <c r="I32" s="18"/>
      <c r="J32" s="11">
        <f>G32*ROUND(H32,2)</f>
        <v>0</v>
      </c>
      <c r="K32" s="11"/>
      <c r="L32" s="11"/>
      <c r="M32" s="11"/>
      <c r="AA32" s="2">
        <f>H32*D32*C32*B32+I32*(D32+C32+B32+A32+1)</f>
        <v>0</v>
      </c>
    </row>
    <row r="33" spans="1:27" ht="27.6" x14ac:dyDescent="0.25">
      <c r="A33" s="23"/>
      <c r="B33" s="23">
        <v>7</v>
      </c>
      <c r="C33" s="23">
        <v>1</v>
      </c>
      <c r="D33" s="23">
        <v>110</v>
      </c>
      <c r="E33" s="23" t="s">
        <v>45</v>
      </c>
      <c r="F33" s="11" t="s">
        <v>25</v>
      </c>
      <c r="G33" s="11">
        <v>5</v>
      </c>
      <c r="H33" s="17">
        <v>0</v>
      </c>
      <c r="I33" s="18"/>
      <c r="J33" s="11">
        <f>G33*ROUND(H33,2)</f>
        <v>0</v>
      </c>
      <c r="K33" s="11"/>
      <c r="L33" s="11"/>
      <c r="M33" s="11"/>
      <c r="AA33" s="2">
        <f>H33*D33*C33*B33+I33*(D33+C33+B33+A33+1)</f>
        <v>0</v>
      </c>
    </row>
    <row r="34" spans="1:27" ht="27.6" x14ac:dyDescent="0.25">
      <c r="A34" s="23"/>
      <c r="B34" s="23">
        <v>7</v>
      </c>
      <c r="C34" s="23">
        <v>1</v>
      </c>
      <c r="D34" s="23">
        <v>120</v>
      </c>
      <c r="E34" s="23" t="s">
        <v>46</v>
      </c>
      <c r="F34" s="11" t="s">
        <v>25</v>
      </c>
      <c r="G34" s="11">
        <v>5</v>
      </c>
      <c r="H34" s="17">
        <v>0</v>
      </c>
      <c r="I34" s="18"/>
      <c r="J34" s="11">
        <f>G34*ROUND(H34,2)</f>
        <v>0</v>
      </c>
      <c r="K34" s="11"/>
      <c r="L34" s="11"/>
      <c r="M34" s="11"/>
      <c r="AA34" s="2">
        <f>H34*D34*C34*B34+I34*(D34+C34+B34+A34+1)</f>
        <v>0</v>
      </c>
    </row>
    <row r="35" spans="1:27" ht="110.4" x14ac:dyDescent="0.25">
      <c r="A35" s="23"/>
      <c r="B35" s="23">
        <v>7</v>
      </c>
      <c r="C35" s="23">
        <v>1</v>
      </c>
      <c r="D35" s="23">
        <v>130</v>
      </c>
      <c r="E35" s="23" t="s">
        <v>47</v>
      </c>
      <c r="F35" s="11" t="s">
        <v>25</v>
      </c>
      <c r="G35" s="11">
        <v>1</v>
      </c>
      <c r="H35" s="17">
        <v>0</v>
      </c>
      <c r="I35" s="18"/>
      <c r="J35" s="11">
        <f>G35*ROUND(H35,2)</f>
        <v>0</v>
      </c>
      <c r="K35" s="11"/>
      <c r="L35" s="11"/>
      <c r="M35" s="11"/>
      <c r="AA35" s="2">
        <f>H35*D35*C35*B35+I35*(D35+C35+B35+A35+1)</f>
        <v>0</v>
      </c>
    </row>
    <row r="36" spans="1:27" x14ac:dyDescent="0.25">
      <c r="A36" s="23"/>
      <c r="B36" s="23">
        <v>7</v>
      </c>
      <c r="C36" s="23">
        <v>1</v>
      </c>
      <c r="D36" s="23">
        <v>140</v>
      </c>
      <c r="E36" s="23" t="s">
        <v>48</v>
      </c>
      <c r="F36" s="11" t="s">
        <v>25</v>
      </c>
      <c r="G36" s="11">
        <v>1</v>
      </c>
      <c r="H36" s="17">
        <v>0</v>
      </c>
      <c r="I36" s="18"/>
      <c r="J36" s="11">
        <f>G36*ROUND(H36,2)</f>
        <v>0</v>
      </c>
      <c r="K36" s="11"/>
      <c r="L36" s="11"/>
      <c r="M36" s="11"/>
      <c r="AA36" s="2">
        <f>H36*D36*C36*B36+I36*(D36+C36+B36+A36+1)</f>
        <v>0</v>
      </c>
    </row>
    <row r="37" spans="1:27" x14ac:dyDescent="0.25">
      <c r="A37" s="23"/>
      <c r="B37" s="23">
        <v>7</v>
      </c>
      <c r="C37" s="23">
        <v>1</v>
      </c>
      <c r="D37" s="23">
        <v>150</v>
      </c>
      <c r="E37" s="23" t="s">
        <v>49</v>
      </c>
      <c r="F37" s="11" t="s">
        <v>25</v>
      </c>
      <c r="G37" s="11">
        <v>1</v>
      </c>
      <c r="H37" s="17">
        <v>0</v>
      </c>
      <c r="I37" s="18"/>
      <c r="J37" s="11">
        <f>G37*ROUND(H37,2)</f>
        <v>0</v>
      </c>
      <c r="K37" s="11"/>
      <c r="L37" s="11"/>
      <c r="M37" s="11"/>
      <c r="AA37" s="2">
        <f>H37*D37*C37*B37+I37*(D37+C37+B37+A37+1)</f>
        <v>0</v>
      </c>
    </row>
    <row r="38" spans="1:27" x14ac:dyDescent="0.25">
      <c r="A38" s="23"/>
      <c r="B38" s="23">
        <v>7</v>
      </c>
      <c r="C38" s="23">
        <v>1</v>
      </c>
      <c r="D38" s="23">
        <v>160</v>
      </c>
      <c r="E38" s="23" t="s">
        <v>50</v>
      </c>
      <c r="F38" s="11" t="s">
        <v>25</v>
      </c>
      <c r="G38" s="11">
        <v>5</v>
      </c>
      <c r="H38" s="17">
        <v>0</v>
      </c>
      <c r="I38" s="18"/>
      <c r="J38" s="11">
        <f>G38*ROUND(H38,2)</f>
        <v>0</v>
      </c>
      <c r="K38" s="11"/>
      <c r="L38" s="11"/>
      <c r="M38" s="11"/>
      <c r="AA38" s="2">
        <f>H38*D38*C38*B38+I38*(D38+C38+B38+A38+1)</f>
        <v>0</v>
      </c>
    </row>
    <row r="39" spans="1:27" ht="55.2" x14ac:dyDescent="0.25">
      <c r="A39" s="23"/>
      <c r="B39" s="23">
        <v>7</v>
      </c>
      <c r="C39" s="23">
        <v>1</v>
      </c>
      <c r="D39" s="23">
        <v>170</v>
      </c>
      <c r="E39" s="23" t="s">
        <v>51</v>
      </c>
      <c r="F39" s="11" t="s">
        <v>25</v>
      </c>
      <c r="G39" s="11">
        <v>1</v>
      </c>
      <c r="H39" s="17">
        <v>0</v>
      </c>
      <c r="I39" s="18"/>
      <c r="J39" s="11">
        <f>G39*ROUND(H39,2)</f>
        <v>0</v>
      </c>
      <c r="K39" s="11"/>
      <c r="L39" s="11"/>
      <c r="M39" s="11"/>
      <c r="AA39" s="2">
        <f>H39*D39*C39*B39+I39*(D39+C39+B39+A39+1)</f>
        <v>0</v>
      </c>
    </row>
    <row r="40" spans="1:27" ht="41.4" x14ac:dyDescent="0.25">
      <c r="A40" s="23"/>
      <c r="B40" s="23">
        <v>7</v>
      </c>
      <c r="C40" s="23">
        <v>1</v>
      </c>
      <c r="D40" s="23">
        <v>180</v>
      </c>
      <c r="E40" s="23" t="s">
        <v>52</v>
      </c>
      <c r="F40" s="11" t="s">
        <v>25</v>
      </c>
      <c r="G40" s="11">
        <v>1</v>
      </c>
      <c r="H40" s="17">
        <v>0</v>
      </c>
      <c r="I40" s="18"/>
      <c r="J40" s="11">
        <f>G40*ROUND(H40,2)</f>
        <v>0</v>
      </c>
      <c r="K40" s="11"/>
      <c r="L40" s="11"/>
      <c r="M40" s="11"/>
      <c r="AA40" s="2">
        <f>H40*D40*C40*B40+I40*(D40+C40+B40+A40+1)</f>
        <v>0</v>
      </c>
    </row>
    <row r="41" spans="1:27" x14ac:dyDescent="0.25">
      <c r="A41" s="23"/>
      <c r="B41" s="23">
        <v>7</v>
      </c>
      <c r="C41" s="23">
        <v>1</v>
      </c>
      <c r="D41" s="23">
        <v>190</v>
      </c>
      <c r="E41" s="23" t="s">
        <v>53</v>
      </c>
      <c r="F41" s="11" t="s">
        <v>25</v>
      </c>
      <c r="G41" s="11">
        <v>1</v>
      </c>
      <c r="H41" s="17">
        <v>0</v>
      </c>
      <c r="I41" s="18"/>
      <c r="J41" s="11">
        <f>G41*ROUND(H41,2)</f>
        <v>0</v>
      </c>
      <c r="K41" s="11"/>
      <c r="L41" s="11"/>
      <c r="M41" s="11"/>
      <c r="AA41" s="2">
        <f>H41*D41*C41*B41+I41*(D41+C41+B41+A41+1)</f>
        <v>0</v>
      </c>
    </row>
    <row r="42" spans="1:27" x14ac:dyDescent="0.25">
      <c r="A42" s="4"/>
      <c r="B42" s="4">
        <v>7</v>
      </c>
      <c r="C42" s="4">
        <v>2</v>
      </c>
      <c r="D42" s="4"/>
      <c r="E42" s="4" t="s">
        <v>54</v>
      </c>
      <c r="F42" s="13"/>
      <c r="G42" s="13"/>
      <c r="H42" s="14"/>
      <c r="I42" s="15"/>
      <c r="J42" s="16">
        <f>SUM(J43:J45)</f>
        <v>0</v>
      </c>
      <c r="K42" s="11">
        <f>SUM(J43:J45)*(100-ROUND(I42,2))/100</f>
        <v>0</v>
      </c>
      <c r="L42" s="11"/>
      <c r="M42" s="11"/>
      <c r="AA42" s="2">
        <f>H42*D42*C42*B42+I42*(D42+C42+B42+A42+1)</f>
        <v>0</v>
      </c>
    </row>
    <row r="43" spans="1:27" ht="41.4" x14ac:dyDescent="0.25">
      <c r="A43" s="23"/>
      <c r="B43" s="23">
        <v>7</v>
      </c>
      <c r="C43" s="23">
        <v>2</v>
      </c>
      <c r="D43" s="23">
        <v>10</v>
      </c>
      <c r="E43" s="23" t="s">
        <v>55</v>
      </c>
      <c r="F43" s="11" t="s">
        <v>17</v>
      </c>
      <c r="G43" s="11">
        <v>50</v>
      </c>
      <c r="H43" s="17">
        <v>0</v>
      </c>
      <c r="I43" s="18"/>
      <c r="J43" s="11">
        <f>G43*ROUND(H43,2)</f>
        <v>0</v>
      </c>
      <c r="K43" s="11"/>
      <c r="L43" s="11"/>
      <c r="M43" s="11"/>
      <c r="AA43" s="2">
        <f>H43*D43*C43*B43+I43*(D43+C43+B43+A43+1)</f>
        <v>0</v>
      </c>
    </row>
    <row r="44" spans="1:27" ht="27.6" x14ac:dyDescent="0.25">
      <c r="A44" s="23"/>
      <c r="B44" s="23">
        <v>7</v>
      </c>
      <c r="C44" s="23">
        <v>2</v>
      </c>
      <c r="D44" s="23">
        <v>20</v>
      </c>
      <c r="E44" s="23" t="s">
        <v>56</v>
      </c>
      <c r="F44" s="11" t="s">
        <v>17</v>
      </c>
      <c r="G44" s="11">
        <v>65</v>
      </c>
      <c r="H44" s="17">
        <v>0</v>
      </c>
      <c r="I44" s="18"/>
      <c r="J44" s="11">
        <f>G44*ROUND(H44,2)</f>
        <v>0</v>
      </c>
      <c r="K44" s="11"/>
      <c r="L44" s="11"/>
      <c r="M44" s="11"/>
      <c r="AA44" s="2">
        <f>H44*D44*C44*B44+I44*(D44+C44+B44+A44+1)</f>
        <v>0</v>
      </c>
    </row>
    <row r="45" spans="1:27" x14ac:dyDescent="0.25">
      <c r="A45" s="23"/>
      <c r="B45" s="23">
        <v>7</v>
      </c>
      <c r="C45" s="23">
        <v>2</v>
      </c>
      <c r="D45" s="23">
        <v>30</v>
      </c>
      <c r="E45" s="23" t="s">
        <v>57</v>
      </c>
      <c r="F45" s="11" t="s">
        <v>21</v>
      </c>
      <c r="G45" s="11">
        <v>2</v>
      </c>
      <c r="H45" s="17">
        <v>0</v>
      </c>
      <c r="I45" s="18"/>
      <c r="J45" s="11">
        <f>G45*ROUND(H45,2)</f>
        <v>0</v>
      </c>
      <c r="K45" s="11"/>
      <c r="L45" s="11"/>
      <c r="M45" s="11"/>
      <c r="AA45" s="2">
        <f>H45*D45*C45*B45+I45*(D45+C45+B45+A45+1)</f>
        <v>0</v>
      </c>
    </row>
    <row r="46" spans="1:27" x14ac:dyDescent="0.25">
      <c r="A46" s="4"/>
      <c r="B46" s="4">
        <v>7</v>
      </c>
      <c r="C46" s="4">
        <v>3</v>
      </c>
      <c r="D46" s="4"/>
      <c r="E46" s="4" t="s">
        <v>58</v>
      </c>
      <c r="F46" s="13"/>
      <c r="G46" s="13"/>
      <c r="H46" s="14"/>
      <c r="I46" s="15"/>
      <c r="J46" s="16">
        <f>SUM(J47:J54)</f>
        <v>0</v>
      </c>
      <c r="K46" s="11">
        <f>SUM(J47:J54)*(100-ROUND(I46,2))/100</f>
        <v>0</v>
      </c>
      <c r="L46" s="11"/>
      <c r="M46" s="11"/>
      <c r="AA46" s="2">
        <f>H46*D46*C46*B46+I46*(D46+C46+B46+A46+1)</f>
        <v>0</v>
      </c>
    </row>
    <row r="47" spans="1:27" ht="55.2" x14ac:dyDescent="0.25">
      <c r="A47" s="23"/>
      <c r="B47" s="23">
        <v>7</v>
      </c>
      <c r="C47" s="23">
        <v>3</v>
      </c>
      <c r="D47" s="23">
        <v>10</v>
      </c>
      <c r="E47" s="23" t="s">
        <v>59</v>
      </c>
      <c r="F47" s="11"/>
      <c r="G47" s="11">
        <v>0</v>
      </c>
      <c r="H47" s="17">
        <v>0</v>
      </c>
      <c r="I47" s="18"/>
      <c r="J47" s="11">
        <f>G47*ROUND(H47,2)</f>
        <v>0</v>
      </c>
      <c r="K47" s="11"/>
      <c r="L47" s="11"/>
      <c r="M47" s="11"/>
      <c r="AA47" s="2">
        <f>H47*D47*C47*B47+I47*(D47+C47+B47+A47+1)</f>
        <v>0</v>
      </c>
    </row>
    <row r="48" spans="1:27" ht="41.4" x14ac:dyDescent="0.25">
      <c r="A48" s="23"/>
      <c r="B48" s="23">
        <v>7</v>
      </c>
      <c r="C48" s="23">
        <v>3</v>
      </c>
      <c r="D48" s="23">
        <v>20</v>
      </c>
      <c r="E48" s="23" t="s">
        <v>60</v>
      </c>
      <c r="F48" s="11" t="s">
        <v>25</v>
      </c>
      <c r="G48" s="11">
        <v>3</v>
      </c>
      <c r="H48" s="17">
        <v>0</v>
      </c>
      <c r="I48" s="18"/>
      <c r="J48" s="11">
        <f>G48*ROUND(H48,2)</f>
        <v>0</v>
      </c>
      <c r="K48" s="11"/>
      <c r="L48" s="11"/>
      <c r="M48" s="11"/>
      <c r="AA48" s="2">
        <f>H48*D48*C48*B48+I48*(D48+C48+B48+A48+1)</f>
        <v>0</v>
      </c>
    </row>
    <row r="49" spans="1:27" ht="82.8" x14ac:dyDescent="0.25">
      <c r="A49" s="23"/>
      <c r="B49" s="23">
        <v>7</v>
      </c>
      <c r="C49" s="23">
        <v>3</v>
      </c>
      <c r="D49" s="23">
        <v>30</v>
      </c>
      <c r="E49" s="23" t="s">
        <v>61</v>
      </c>
      <c r="F49" s="11" t="s">
        <v>25</v>
      </c>
      <c r="G49" s="11">
        <v>5</v>
      </c>
      <c r="H49" s="17">
        <v>0</v>
      </c>
      <c r="I49" s="18"/>
      <c r="J49" s="11">
        <f>G49*ROUND(H49,2)</f>
        <v>0</v>
      </c>
      <c r="K49" s="11"/>
      <c r="L49" s="11"/>
      <c r="M49" s="11"/>
      <c r="AA49" s="2">
        <f>H49*D49*C49*B49+I49*(D49+C49+B49+A49+1)</f>
        <v>0</v>
      </c>
    </row>
    <row r="50" spans="1:27" ht="27.6" x14ac:dyDescent="0.25">
      <c r="A50" s="23"/>
      <c r="B50" s="23">
        <v>7</v>
      </c>
      <c r="C50" s="23">
        <v>3</v>
      </c>
      <c r="D50" s="23">
        <v>40</v>
      </c>
      <c r="E50" s="23" t="s">
        <v>62</v>
      </c>
      <c r="F50" s="11" t="s">
        <v>25</v>
      </c>
      <c r="G50" s="11">
        <v>1</v>
      </c>
      <c r="H50" s="17">
        <v>0</v>
      </c>
      <c r="I50" s="18"/>
      <c r="J50" s="11">
        <f>G50*ROUND(H50,2)</f>
        <v>0</v>
      </c>
      <c r="K50" s="11"/>
      <c r="L50" s="11"/>
      <c r="M50" s="11"/>
      <c r="AA50" s="2">
        <f>H50*D50*C50*B50+I50*(D50+C50+B50+A50+1)</f>
        <v>0</v>
      </c>
    </row>
    <row r="51" spans="1:27" ht="27.6" x14ac:dyDescent="0.25">
      <c r="A51" s="23"/>
      <c r="B51" s="23">
        <v>7</v>
      </c>
      <c r="C51" s="23">
        <v>3</v>
      </c>
      <c r="D51" s="23">
        <v>50</v>
      </c>
      <c r="E51" s="23" t="s">
        <v>63</v>
      </c>
      <c r="F51" s="11" t="s">
        <v>25</v>
      </c>
      <c r="G51" s="11">
        <v>5</v>
      </c>
      <c r="H51" s="17">
        <v>0</v>
      </c>
      <c r="I51" s="18"/>
      <c r="J51" s="11">
        <f>G51*ROUND(H51,2)</f>
        <v>0</v>
      </c>
      <c r="K51" s="11"/>
      <c r="L51" s="11"/>
      <c r="M51" s="11"/>
      <c r="AA51" s="2">
        <f>H51*D51*C51*B51+I51*(D51+C51+B51+A51+1)</f>
        <v>0</v>
      </c>
    </row>
    <row r="52" spans="1:27" x14ac:dyDescent="0.25">
      <c r="A52" s="23"/>
      <c r="B52" s="23">
        <v>7</v>
      </c>
      <c r="C52" s="23">
        <v>3</v>
      </c>
      <c r="D52" s="23">
        <v>60</v>
      </c>
      <c r="E52" s="23" t="s">
        <v>64</v>
      </c>
      <c r="F52" s="11" t="s">
        <v>25</v>
      </c>
      <c r="G52" s="11">
        <v>1</v>
      </c>
      <c r="H52" s="17">
        <v>0</v>
      </c>
      <c r="I52" s="18"/>
      <c r="J52" s="11">
        <f>G52*ROUND(H52,2)</f>
        <v>0</v>
      </c>
      <c r="K52" s="11"/>
      <c r="L52" s="11"/>
      <c r="M52" s="11"/>
      <c r="AA52" s="2">
        <f>H52*D52*C52*B52+I52*(D52+C52+B52+A52+1)</f>
        <v>0</v>
      </c>
    </row>
    <row r="53" spans="1:27" ht="27.6" x14ac:dyDescent="0.25">
      <c r="A53" s="23"/>
      <c r="B53" s="23">
        <v>7</v>
      </c>
      <c r="C53" s="23">
        <v>3</v>
      </c>
      <c r="D53" s="23">
        <v>80</v>
      </c>
      <c r="E53" s="23" t="s">
        <v>65</v>
      </c>
      <c r="F53" s="11" t="s">
        <v>25</v>
      </c>
      <c r="G53" s="11">
        <v>6</v>
      </c>
      <c r="H53" s="17">
        <v>0</v>
      </c>
      <c r="I53" s="18"/>
      <c r="J53" s="11">
        <f>G53*ROUND(H53,2)</f>
        <v>0</v>
      </c>
      <c r="K53" s="11"/>
      <c r="L53" s="11"/>
      <c r="M53" s="11"/>
      <c r="AA53" s="2">
        <f>H53*D53*C53*B53+I53*(D53+C53+B53+A53+1)</f>
        <v>0</v>
      </c>
    </row>
    <row r="54" spans="1:27" ht="27.6" x14ac:dyDescent="0.25">
      <c r="A54" s="23"/>
      <c r="B54" s="23">
        <v>7</v>
      </c>
      <c r="C54" s="23">
        <v>3</v>
      </c>
      <c r="D54" s="23">
        <v>90</v>
      </c>
      <c r="E54" s="23" t="s">
        <v>66</v>
      </c>
      <c r="F54" s="11" t="s">
        <v>25</v>
      </c>
      <c r="G54" s="11">
        <v>1</v>
      </c>
      <c r="H54" s="17">
        <v>0</v>
      </c>
      <c r="I54" s="18"/>
      <c r="J54" s="11">
        <f>G54*ROUND(H54,2)</f>
        <v>0</v>
      </c>
      <c r="K54" s="11"/>
      <c r="L54" s="11"/>
      <c r="M54" s="11"/>
      <c r="AA54" s="2">
        <f>H54*D54*C54*B54+I54*(D54+C54+B54+A54+1)</f>
        <v>0</v>
      </c>
    </row>
    <row r="55" spans="1:27" x14ac:dyDescent="0.25">
      <c r="A55" s="4"/>
      <c r="B55" s="4">
        <v>7</v>
      </c>
      <c r="C55" s="4">
        <v>4</v>
      </c>
      <c r="D55" s="4"/>
      <c r="E55" s="4" t="s">
        <v>67</v>
      </c>
      <c r="F55" s="13"/>
      <c r="G55" s="13"/>
      <c r="H55" s="14"/>
      <c r="I55" s="15"/>
      <c r="J55" s="16">
        <f>SUM(J56:J57)</f>
        <v>0</v>
      </c>
      <c r="K55" s="11">
        <f>SUM(J56:J57)*(100-ROUND(I55,2))/100</f>
        <v>0</v>
      </c>
      <c r="L55" s="11"/>
      <c r="M55" s="11"/>
      <c r="AA55" s="2">
        <f>H55*D55*C55*B55+I55*(D55+C55+B55+A55+1)</f>
        <v>0</v>
      </c>
    </row>
    <row r="56" spans="1:27" x14ac:dyDescent="0.25">
      <c r="A56" s="23"/>
      <c r="B56" s="23">
        <v>7</v>
      </c>
      <c r="C56" s="23">
        <v>4</v>
      </c>
      <c r="D56" s="23">
        <v>10</v>
      </c>
      <c r="E56" s="23" t="s">
        <v>68</v>
      </c>
      <c r="F56" s="11" t="s">
        <v>21</v>
      </c>
      <c r="G56" s="11">
        <v>1</v>
      </c>
      <c r="H56" s="17">
        <v>0</v>
      </c>
      <c r="I56" s="18"/>
      <c r="J56" s="11">
        <f>G56*ROUND(H56,2)</f>
        <v>0</v>
      </c>
      <c r="K56" s="11"/>
      <c r="L56" s="11"/>
      <c r="M56" s="11"/>
      <c r="AA56" s="2">
        <f>H56*D56*C56*B56+I56*(D56+C56+B56+A56+1)</f>
        <v>0</v>
      </c>
    </row>
    <row r="57" spans="1:27" ht="41.4" x14ac:dyDescent="0.25">
      <c r="A57" s="23"/>
      <c r="B57" s="23">
        <v>7</v>
      </c>
      <c r="C57" s="23">
        <v>4</v>
      </c>
      <c r="D57" s="23">
        <v>20</v>
      </c>
      <c r="E57" s="23" t="s">
        <v>69</v>
      </c>
      <c r="F57" s="11" t="s">
        <v>25</v>
      </c>
      <c r="G57" s="11">
        <v>2</v>
      </c>
      <c r="H57" s="17">
        <v>0</v>
      </c>
      <c r="I57" s="18"/>
      <c r="J57" s="11">
        <f>G57*ROUND(H57,2)</f>
        <v>0</v>
      </c>
      <c r="K57" s="11"/>
      <c r="L57" s="11"/>
      <c r="M57" s="11"/>
      <c r="AA57" s="2">
        <f>H57*D57*C57*B57+I57*(D57+C57+B57+A57+1)</f>
        <v>0</v>
      </c>
    </row>
    <row r="58" spans="1:27" x14ac:dyDescent="0.25">
      <c r="A58" s="22"/>
      <c r="B58" s="22">
        <v>10</v>
      </c>
      <c r="C58" s="22"/>
      <c r="D58" s="22"/>
      <c r="E58" s="22" t="s">
        <v>70</v>
      </c>
      <c r="F58" s="7"/>
      <c r="G58" s="7"/>
      <c r="H58" s="8"/>
      <c r="I58" s="9"/>
      <c r="J58" s="10">
        <f>SUM(K59:K68)</f>
        <v>0</v>
      </c>
      <c r="K58" s="11"/>
      <c r="L58" s="11">
        <f>SUM(K59:K68)*(100-ROUND(I58,2))/100</f>
        <v>0</v>
      </c>
      <c r="M58" s="11"/>
      <c r="AA58" s="2">
        <f>H58*D58*C58*B58+I58*(D58+C58+B58+A58+1)</f>
        <v>0</v>
      </c>
    </row>
    <row r="59" spans="1:27" x14ac:dyDescent="0.25">
      <c r="A59" s="4"/>
      <c r="B59" s="4">
        <v>10</v>
      </c>
      <c r="C59" s="4">
        <v>1</v>
      </c>
      <c r="D59" s="4"/>
      <c r="E59" s="4" t="s">
        <v>70</v>
      </c>
      <c r="F59" s="13"/>
      <c r="G59" s="13"/>
      <c r="H59" s="14"/>
      <c r="I59" s="15"/>
      <c r="J59" s="16">
        <f>SUM(J60:J68)</f>
        <v>0</v>
      </c>
      <c r="K59" s="11">
        <f>SUM(J60:J68)*(100-ROUND(I59,2))/100</f>
        <v>0</v>
      </c>
      <c r="L59" s="11"/>
      <c r="M59" s="11"/>
      <c r="AA59" s="2">
        <f>H59*D59*C59*B59+I59*(D59+C59+B59+A59+1)</f>
        <v>0</v>
      </c>
    </row>
    <row r="60" spans="1:27" ht="27.6" x14ac:dyDescent="0.25">
      <c r="A60" s="23"/>
      <c r="B60" s="23">
        <v>10</v>
      </c>
      <c r="C60" s="23">
        <v>1</v>
      </c>
      <c r="D60" s="23">
        <v>10</v>
      </c>
      <c r="E60" s="23" t="s">
        <v>71</v>
      </c>
      <c r="F60" s="11"/>
      <c r="G60" s="11">
        <v>0</v>
      </c>
      <c r="H60" s="17">
        <v>0</v>
      </c>
      <c r="I60" s="18"/>
      <c r="J60" s="11">
        <f>G60*ROUND(H60,2)</f>
        <v>0</v>
      </c>
      <c r="K60" s="11"/>
      <c r="L60" s="11"/>
      <c r="M60" s="11"/>
      <c r="AA60" s="2">
        <f>H60*D60*C60*B60+I60*(D60+C60+B60+A60+1)</f>
        <v>0</v>
      </c>
    </row>
    <row r="61" spans="1:27" ht="27.6" x14ac:dyDescent="0.25">
      <c r="A61" s="23"/>
      <c r="B61" s="23">
        <v>10</v>
      </c>
      <c r="C61" s="23">
        <v>1</v>
      </c>
      <c r="D61" s="23">
        <v>20</v>
      </c>
      <c r="E61" s="23" t="s">
        <v>72</v>
      </c>
      <c r="F61" s="11"/>
      <c r="G61" s="11">
        <v>0</v>
      </c>
      <c r="H61" s="17">
        <v>0</v>
      </c>
      <c r="I61" s="18"/>
      <c r="J61" s="11">
        <f>G61*ROUND(H61,2)</f>
        <v>0</v>
      </c>
      <c r="K61" s="11"/>
      <c r="L61" s="11"/>
      <c r="M61" s="11"/>
      <c r="AA61" s="2">
        <f>H61*D61*C61*B61+I61*(D61+C61+B61+A61+1)</f>
        <v>0</v>
      </c>
    </row>
    <row r="62" spans="1:27" ht="27.6" x14ac:dyDescent="0.25">
      <c r="A62" s="23"/>
      <c r="B62" s="23">
        <v>10</v>
      </c>
      <c r="C62" s="23">
        <v>1</v>
      </c>
      <c r="D62" s="23">
        <v>30</v>
      </c>
      <c r="E62" s="23" t="s">
        <v>73</v>
      </c>
      <c r="F62" s="11"/>
      <c r="G62" s="11">
        <v>0</v>
      </c>
      <c r="H62" s="17">
        <v>0</v>
      </c>
      <c r="I62" s="18"/>
      <c r="J62" s="11">
        <f>G62*ROUND(H62,2)</f>
        <v>0</v>
      </c>
      <c r="K62" s="11"/>
      <c r="L62" s="11"/>
      <c r="M62" s="11"/>
      <c r="AA62" s="2">
        <f>H62*D62*C62*B62+I62*(D62+C62+B62+A62+1)</f>
        <v>0</v>
      </c>
    </row>
    <row r="63" spans="1:27" x14ac:dyDescent="0.25">
      <c r="A63" s="23"/>
      <c r="B63" s="23">
        <v>10</v>
      </c>
      <c r="C63" s="23">
        <v>1</v>
      </c>
      <c r="D63" s="23">
        <v>40</v>
      </c>
      <c r="E63" s="23" t="s">
        <v>74</v>
      </c>
      <c r="F63" s="11"/>
      <c r="G63" s="11">
        <v>0</v>
      </c>
      <c r="H63" s="17">
        <v>0</v>
      </c>
      <c r="I63" s="18"/>
      <c r="J63" s="11">
        <f>G63*ROUND(H63,2)</f>
        <v>0</v>
      </c>
      <c r="K63" s="11"/>
      <c r="L63" s="11"/>
      <c r="M63" s="11"/>
      <c r="AA63" s="2">
        <f>H63*D63*C63*B63+I63*(D63+C63+B63+A63+1)</f>
        <v>0</v>
      </c>
    </row>
    <row r="64" spans="1:27" ht="110.4" x14ac:dyDescent="0.25">
      <c r="A64" s="23"/>
      <c r="B64" s="23">
        <v>10</v>
      </c>
      <c r="C64" s="23">
        <v>1</v>
      </c>
      <c r="D64" s="23">
        <v>50</v>
      </c>
      <c r="E64" s="23" t="s">
        <v>75</v>
      </c>
      <c r="F64" s="11"/>
      <c r="G64" s="11">
        <v>0</v>
      </c>
      <c r="H64" s="17">
        <v>0</v>
      </c>
      <c r="I64" s="18"/>
      <c r="J64" s="11">
        <f>G64*ROUND(H64,2)</f>
        <v>0</v>
      </c>
      <c r="K64" s="11"/>
      <c r="L64" s="11"/>
      <c r="M64" s="11"/>
      <c r="AA64" s="2">
        <f>H64*D64*C64*B64+I64*(D64+C64+B64+A64+1)</f>
        <v>0</v>
      </c>
    </row>
    <row r="65" spans="1:27" ht="41.4" x14ac:dyDescent="0.25">
      <c r="A65" s="23"/>
      <c r="B65" s="23">
        <v>10</v>
      </c>
      <c r="C65" s="23">
        <v>1</v>
      </c>
      <c r="D65" s="23">
        <v>60</v>
      </c>
      <c r="E65" s="23" t="s">
        <v>76</v>
      </c>
      <c r="F65" s="11" t="s">
        <v>77</v>
      </c>
      <c r="G65" s="11">
        <v>90</v>
      </c>
      <c r="H65" s="17">
        <v>0</v>
      </c>
      <c r="I65" s="18"/>
      <c r="J65" s="11">
        <f>G65*ROUND(H65,2)</f>
        <v>0</v>
      </c>
      <c r="K65" s="11"/>
      <c r="L65" s="11"/>
      <c r="M65" s="11"/>
      <c r="AA65" s="2">
        <f>H65*D65*C65*B65+I65*(D65+C65+B65+A65+1)</f>
        <v>0</v>
      </c>
    </row>
    <row r="66" spans="1:27" ht="41.4" x14ac:dyDescent="0.25">
      <c r="A66" s="23"/>
      <c r="B66" s="23">
        <v>10</v>
      </c>
      <c r="C66" s="23">
        <v>1</v>
      </c>
      <c r="D66" s="23">
        <v>70</v>
      </c>
      <c r="E66" s="23" t="s">
        <v>78</v>
      </c>
      <c r="F66" s="11" t="s">
        <v>77</v>
      </c>
      <c r="G66" s="11">
        <v>103</v>
      </c>
      <c r="H66" s="17">
        <v>0</v>
      </c>
      <c r="I66" s="18"/>
      <c r="J66" s="11">
        <f>G66*ROUND(H66,2)</f>
        <v>0</v>
      </c>
      <c r="K66" s="11"/>
      <c r="L66" s="11"/>
      <c r="M66" s="11"/>
      <c r="AA66" s="2">
        <f>H66*D66*C66*B66+I66*(D66+C66+B66+A66+1)</f>
        <v>0</v>
      </c>
    </row>
    <row r="67" spans="1:27" ht="27.6" x14ac:dyDescent="0.25">
      <c r="A67" s="23"/>
      <c r="B67" s="23">
        <v>10</v>
      </c>
      <c r="C67" s="23">
        <v>1</v>
      </c>
      <c r="D67" s="23">
        <v>80</v>
      </c>
      <c r="E67" s="23" t="s">
        <v>79</v>
      </c>
      <c r="F67" s="11" t="s">
        <v>77</v>
      </c>
      <c r="G67" s="11">
        <v>4</v>
      </c>
      <c r="H67" s="17">
        <v>0</v>
      </c>
      <c r="I67" s="18"/>
      <c r="J67" s="11">
        <f>G67*ROUND(H67,2)</f>
        <v>0</v>
      </c>
      <c r="K67" s="11"/>
      <c r="L67" s="11"/>
      <c r="M67" s="11"/>
      <c r="AA67" s="2">
        <f>H67*D67*C67*B67+I67*(D67+C67+B67+A67+1)</f>
        <v>0</v>
      </c>
    </row>
    <row r="68" spans="1:27" x14ac:dyDescent="0.25">
      <c r="A68" s="23"/>
      <c r="B68" s="23">
        <v>10</v>
      </c>
      <c r="C68" s="23">
        <v>1</v>
      </c>
      <c r="D68" s="23">
        <v>90</v>
      </c>
      <c r="E68" s="23" t="s">
        <v>80</v>
      </c>
      <c r="F68" s="11" t="s">
        <v>17</v>
      </c>
      <c r="G68" s="11">
        <v>25</v>
      </c>
      <c r="H68" s="17">
        <v>0</v>
      </c>
      <c r="I68" s="18"/>
      <c r="J68" s="11">
        <f>G68*ROUND(H68,2)</f>
        <v>0</v>
      </c>
      <c r="K68" s="11"/>
      <c r="L68" s="11"/>
      <c r="M68" s="11"/>
      <c r="AA68" s="2">
        <f>H68*D68*C68*B68+I68*(D68+C68+B68+A68+1)</f>
        <v>0</v>
      </c>
    </row>
    <row r="69" spans="1:27" x14ac:dyDescent="0.25">
      <c r="A69" s="22"/>
      <c r="B69" s="22">
        <v>11</v>
      </c>
      <c r="C69" s="22"/>
      <c r="D69" s="22"/>
      <c r="E69" s="22" t="s">
        <v>81</v>
      </c>
      <c r="F69" s="7"/>
      <c r="G69" s="7"/>
      <c r="H69" s="8"/>
      <c r="I69" s="9"/>
      <c r="J69" s="10">
        <f>SUM(K70:K73)</f>
        <v>0</v>
      </c>
      <c r="K69" s="11"/>
      <c r="L69" s="11">
        <f>SUM(K70:K73)*(100-ROUND(I69,2))/100</f>
        <v>0</v>
      </c>
      <c r="M69" s="11"/>
      <c r="AA69" s="2">
        <f>H69*D69*C69*B69+I69*(D69+C69+B69+A69+1)</f>
        <v>0</v>
      </c>
    </row>
    <row r="70" spans="1:27" x14ac:dyDescent="0.25">
      <c r="A70" s="4"/>
      <c r="B70" s="4">
        <v>11</v>
      </c>
      <c r="C70" s="4">
        <v>1</v>
      </c>
      <c r="D70" s="4"/>
      <c r="E70" s="4" t="s">
        <v>81</v>
      </c>
      <c r="F70" s="13"/>
      <c r="G70" s="13"/>
      <c r="H70" s="14"/>
      <c r="I70" s="15"/>
      <c r="J70" s="16">
        <f>SUM(J71:J73)</f>
        <v>0</v>
      </c>
      <c r="K70" s="11">
        <f>SUM(J71:J73)*(100-ROUND(I70,2))/100</f>
        <v>0</v>
      </c>
      <c r="L70" s="11"/>
      <c r="M70" s="11"/>
      <c r="AA70" s="2">
        <f>H70*D70*C70*B70+I70*(D70+C70+B70+A70+1)</f>
        <v>0</v>
      </c>
    </row>
    <row r="71" spans="1:27" ht="41.4" x14ac:dyDescent="0.25">
      <c r="A71" s="23"/>
      <c r="B71" s="23">
        <v>11</v>
      </c>
      <c r="C71" s="23">
        <v>1</v>
      </c>
      <c r="D71" s="23">
        <v>10</v>
      </c>
      <c r="E71" s="23" t="s">
        <v>82</v>
      </c>
      <c r="F71" s="11"/>
      <c r="G71" s="11">
        <v>0</v>
      </c>
      <c r="H71" s="17">
        <v>0</v>
      </c>
      <c r="I71" s="18"/>
      <c r="J71" s="11">
        <f>G71*ROUND(H71,2)</f>
        <v>0</v>
      </c>
      <c r="K71" s="11"/>
      <c r="L71" s="11"/>
      <c r="M71" s="11"/>
      <c r="AA71" s="2">
        <f>H71*D71*C71*B71+I71*(D71+C71+B71+A71+1)</f>
        <v>0</v>
      </c>
    </row>
    <row r="72" spans="1:27" ht="41.4" x14ac:dyDescent="0.25">
      <c r="A72" s="23"/>
      <c r="B72" s="23">
        <v>11</v>
      </c>
      <c r="C72" s="23">
        <v>1</v>
      </c>
      <c r="D72" s="23">
        <v>20</v>
      </c>
      <c r="E72" s="23" t="s">
        <v>83</v>
      </c>
      <c r="F72" s="11"/>
      <c r="G72" s="11">
        <v>0</v>
      </c>
      <c r="H72" s="17">
        <v>0</v>
      </c>
      <c r="I72" s="18"/>
      <c r="J72" s="11">
        <f>G72*ROUND(H72,2)</f>
        <v>0</v>
      </c>
      <c r="K72" s="11"/>
      <c r="L72" s="11"/>
      <c r="M72" s="11"/>
      <c r="AA72" s="2">
        <f>H72*D72*C72*B72+I72*(D72+C72+B72+A72+1)</f>
        <v>0</v>
      </c>
    </row>
    <row r="73" spans="1:27" ht="27.6" x14ac:dyDescent="0.25">
      <c r="A73" s="23"/>
      <c r="B73" s="23">
        <v>11</v>
      </c>
      <c r="C73" s="23">
        <v>1</v>
      </c>
      <c r="D73" s="23">
        <v>30</v>
      </c>
      <c r="E73" s="23" t="s">
        <v>84</v>
      </c>
      <c r="F73" s="11" t="s">
        <v>77</v>
      </c>
      <c r="G73" s="11">
        <v>670</v>
      </c>
      <c r="H73" s="17">
        <v>0</v>
      </c>
      <c r="I73" s="18"/>
      <c r="J73" s="11">
        <f>G73*ROUND(H73,2)</f>
        <v>0</v>
      </c>
      <c r="K73" s="11"/>
      <c r="L73" s="11"/>
      <c r="M73" s="11"/>
      <c r="AA73" s="2">
        <f>H73*D73*C73*B73+I73*(D73+C73+B73+A73+1)</f>
        <v>0</v>
      </c>
    </row>
    <row r="74" spans="1:27" x14ac:dyDescent="0.25">
      <c r="A74" s="22"/>
      <c r="B74" s="22">
        <v>12</v>
      </c>
      <c r="C74" s="22"/>
      <c r="D74" s="22"/>
      <c r="E74" s="22" t="s">
        <v>85</v>
      </c>
      <c r="F74" s="7"/>
      <c r="G74" s="7"/>
      <c r="H74" s="8"/>
      <c r="I74" s="9"/>
      <c r="J74" s="10">
        <f>SUM(K75:K79)</f>
        <v>0</v>
      </c>
      <c r="K74" s="11"/>
      <c r="L74" s="11">
        <f>SUM(K75:K79)*(100-ROUND(I74,2))/100</f>
        <v>0</v>
      </c>
      <c r="M74" s="11"/>
      <c r="AA74" s="2">
        <f>H74*D74*C74*B74+I74*(D74+C74+B74+A74+1)</f>
        <v>0</v>
      </c>
    </row>
    <row r="75" spans="1:27" x14ac:dyDescent="0.25">
      <c r="A75" s="4"/>
      <c r="B75" s="4">
        <v>12</v>
      </c>
      <c r="C75" s="4">
        <v>1</v>
      </c>
      <c r="D75" s="4"/>
      <c r="E75" s="4" t="s">
        <v>85</v>
      </c>
      <c r="F75" s="13"/>
      <c r="G75" s="13"/>
      <c r="H75" s="14"/>
      <c r="I75" s="15"/>
      <c r="J75" s="16">
        <f>SUM(J76:J79)</f>
        <v>0</v>
      </c>
      <c r="K75" s="11">
        <f>SUM(J76:J79)*(100-ROUND(I75,2))/100</f>
        <v>0</v>
      </c>
      <c r="L75" s="11"/>
      <c r="M75" s="11"/>
      <c r="AA75" s="2">
        <f>H75*D75*C75*B75+I75*(D75+C75+B75+A75+1)</f>
        <v>0</v>
      </c>
    </row>
    <row r="76" spans="1:27" ht="41.4" x14ac:dyDescent="0.25">
      <c r="A76" s="23"/>
      <c r="B76" s="23">
        <v>12</v>
      </c>
      <c r="C76" s="23">
        <v>1</v>
      </c>
      <c r="D76" s="23">
        <v>10</v>
      </c>
      <c r="E76" s="23" t="s">
        <v>86</v>
      </c>
      <c r="F76" s="11"/>
      <c r="G76" s="11">
        <v>0</v>
      </c>
      <c r="H76" s="17">
        <v>0</v>
      </c>
      <c r="I76" s="18"/>
      <c r="J76" s="11">
        <f>G76*ROUND(H76,2)</f>
        <v>0</v>
      </c>
      <c r="K76" s="11"/>
      <c r="L76" s="11"/>
      <c r="M76" s="11"/>
      <c r="AA76" s="2">
        <f>H76*D76*C76*B76+I76*(D76+C76+B76+A76+1)</f>
        <v>0</v>
      </c>
    </row>
    <row r="77" spans="1:27" x14ac:dyDescent="0.25">
      <c r="A77" s="23"/>
      <c r="B77" s="23">
        <v>12</v>
      </c>
      <c r="C77" s="23">
        <v>1</v>
      </c>
      <c r="D77" s="23">
        <v>20</v>
      </c>
      <c r="E77" s="23" t="s">
        <v>87</v>
      </c>
      <c r="F77" s="11" t="s">
        <v>25</v>
      </c>
      <c r="G77" s="11">
        <v>1</v>
      </c>
      <c r="H77" s="17">
        <v>0</v>
      </c>
      <c r="I77" s="18"/>
      <c r="J77" s="11">
        <f>G77*ROUND(H77,2)</f>
        <v>0</v>
      </c>
      <c r="K77" s="11"/>
      <c r="L77" s="11"/>
      <c r="M77" s="11"/>
      <c r="AA77" s="2">
        <f>H77*D77*C77*B77+I77*(D77+C77+B77+A77+1)</f>
        <v>0</v>
      </c>
    </row>
    <row r="78" spans="1:27" x14ac:dyDescent="0.25">
      <c r="A78" s="23"/>
      <c r="B78" s="23">
        <v>12</v>
      </c>
      <c r="C78" s="23">
        <v>1</v>
      </c>
      <c r="D78" s="23">
        <v>30</v>
      </c>
      <c r="E78" s="23" t="s">
        <v>88</v>
      </c>
      <c r="F78" s="11" t="s">
        <v>25</v>
      </c>
      <c r="G78" s="11">
        <v>1</v>
      </c>
      <c r="H78" s="17">
        <v>0</v>
      </c>
      <c r="I78" s="18"/>
      <c r="J78" s="11">
        <f>G78*ROUND(H78,2)</f>
        <v>0</v>
      </c>
      <c r="K78" s="11"/>
      <c r="L78" s="11"/>
      <c r="M78" s="11"/>
      <c r="AA78" s="2">
        <f>H78*D78*C78*B78+I78*(D78+C78+B78+A78+1)</f>
        <v>0</v>
      </c>
    </row>
    <row r="79" spans="1:27" ht="41.4" x14ac:dyDescent="0.25">
      <c r="A79" s="23"/>
      <c r="B79" s="23">
        <v>12</v>
      </c>
      <c r="C79" s="23">
        <v>1</v>
      </c>
      <c r="D79" s="23">
        <v>40</v>
      </c>
      <c r="E79" s="23" t="s">
        <v>89</v>
      </c>
      <c r="F79" s="11" t="s">
        <v>21</v>
      </c>
      <c r="G79" s="11">
        <v>1</v>
      </c>
      <c r="H79" s="17">
        <v>0</v>
      </c>
      <c r="I79" s="18"/>
      <c r="J79" s="11">
        <f>G79*ROUND(H79,2)</f>
        <v>0</v>
      </c>
      <c r="K79" s="11"/>
      <c r="L79" s="11"/>
      <c r="M79" s="11"/>
      <c r="AA79" s="2">
        <f>H79*D79*C79*B79+I79*(D79+C79+B79+A79+1)</f>
        <v>0</v>
      </c>
    </row>
    <row r="80" spans="1:27" x14ac:dyDescent="0.25">
      <c r="A80" s="22"/>
      <c r="B80" s="22">
        <v>22</v>
      </c>
      <c r="C80" s="22"/>
      <c r="D80" s="22"/>
      <c r="E80" s="22" t="s">
        <v>90</v>
      </c>
      <c r="F80" s="7"/>
      <c r="G80" s="7"/>
      <c r="H80" s="8"/>
      <c r="I80" s="9"/>
      <c r="J80" s="10">
        <f>SUM(K81:K94)</f>
        <v>0</v>
      </c>
      <c r="K80" s="11"/>
      <c r="L80" s="11">
        <f>SUM(K81:K94)*(100-ROUND(I80,2))/100</f>
        <v>0</v>
      </c>
      <c r="M80" s="11"/>
      <c r="AA80" s="2">
        <f>H80*D80*C80*B80+I80*(D80+C80+B80+A80+1)</f>
        <v>0</v>
      </c>
    </row>
    <row r="81" spans="1:27" x14ac:dyDescent="0.25">
      <c r="A81" s="4"/>
      <c r="B81" s="4">
        <v>22</v>
      </c>
      <c r="C81" s="4">
        <v>1</v>
      </c>
      <c r="D81" s="4"/>
      <c r="E81" s="4" t="s">
        <v>91</v>
      </c>
      <c r="F81" s="13"/>
      <c r="G81" s="13"/>
      <c r="H81" s="14"/>
      <c r="I81" s="15"/>
      <c r="J81" s="16">
        <f>SUM(J82:J90)</f>
        <v>0</v>
      </c>
      <c r="K81" s="11">
        <f>SUM(J82:J90)*(100-ROUND(I81,2))/100</f>
        <v>0</v>
      </c>
      <c r="L81" s="11"/>
      <c r="M81" s="11"/>
      <c r="AA81" s="2">
        <f>H81*D81*C81*B81+I81*(D81+C81+B81+A81+1)</f>
        <v>0</v>
      </c>
    </row>
    <row r="82" spans="1:27" ht="138" x14ac:dyDescent="0.25">
      <c r="A82" s="23"/>
      <c r="B82" s="23">
        <v>22</v>
      </c>
      <c r="C82" s="23">
        <v>1</v>
      </c>
      <c r="D82" s="23">
        <v>10</v>
      </c>
      <c r="E82" s="23" t="s">
        <v>92</v>
      </c>
      <c r="F82" s="11"/>
      <c r="G82" s="11">
        <v>0</v>
      </c>
      <c r="H82" s="17">
        <v>0</v>
      </c>
      <c r="I82" s="18"/>
      <c r="J82" s="11">
        <f>G82*ROUND(H82,2)</f>
        <v>0</v>
      </c>
      <c r="K82" s="11"/>
      <c r="L82" s="11"/>
      <c r="M82" s="11"/>
      <c r="AA82" s="2">
        <f>H82*D82*C82*B82+I82*(D82+C82+B82+A82+1)</f>
        <v>0</v>
      </c>
    </row>
    <row r="83" spans="1:27" ht="96.6" x14ac:dyDescent="0.25">
      <c r="A83" s="23"/>
      <c r="B83" s="23">
        <v>22</v>
      </c>
      <c r="C83" s="23">
        <v>1</v>
      </c>
      <c r="D83" s="23">
        <v>20</v>
      </c>
      <c r="E83" s="23" t="s">
        <v>93</v>
      </c>
      <c r="F83" s="11"/>
      <c r="G83" s="11">
        <v>0</v>
      </c>
      <c r="H83" s="17">
        <v>0</v>
      </c>
      <c r="I83" s="18"/>
      <c r="J83" s="11">
        <f>G83*ROUND(H83,2)</f>
        <v>0</v>
      </c>
      <c r="K83" s="11"/>
      <c r="L83" s="11"/>
      <c r="M83" s="11"/>
      <c r="AA83" s="2">
        <f>H83*D83*C83*B83+I83*(D83+C83+B83+A83+1)</f>
        <v>0</v>
      </c>
    </row>
    <row r="84" spans="1:27" ht="69" x14ac:dyDescent="0.25">
      <c r="A84" s="23"/>
      <c r="B84" s="23">
        <v>22</v>
      </c>
      <c r="C84" s="23">
        <v>1</v>
      </c>
      <c r="D84" s="23">
        <v>30</v>
      </c>
      <c r="E84" s="23" t="s">
        <v>94</v>
      </c>
      <c r="F84" s="11" t="s">
        <v>77</v>
      </c>
      <c r="G84" s="11">
        <v>280</v>
      </c>
      <c r="H84" s="17">
        <v>0</v>
      </c>
      <c r="I84" s="18"/>
      <c r="J84" s="11">
        <f>G84*ROUND(H84,2)</f>
        <v>0</v>
      </c>
      <c r="K84" s="11"/>
      <c r="L84" s="11"/>
      <c r="M84" s="11"/>
      <c r="AA84" s="2">
        <f>H84*D84*C84*B84+I84*(D84+C84+B84+A84+1)</f>
        <v>0</v>
      </c>
    </row>
    <row r="85" spans="1:27" ht="27.6" x14ac:dyDescent="0.25">
      <c r="A85" s="23"/>
      <c r="B85" s="23">
        <v>22</v>
      </c>
      <c r="C85" s="23">
        <v>1</v>
      </c>
      <c r="D85" s="23">
        <v>40</v>
      </c>
      <c r="E85" s="23" t="s">
        <v>95</v>
      </c>
      <c r="F85" s="11" t="s">
        <v>77</v>
      </c>
      <c r="G85" s="11">
        <v>120</v>
      </c>
      <c r="H85" s="17">
        <v>0</v>
      </c>
      <c r="I85" s="18"/>
      <c r="J85" s="11">
        <f>G85*ROUND(H85,2)</f>
        <v>0</v>
      </c>
      <c r="K85" s="11"/>
      <c r="L85" s="11"/>
      <c r="M85" s="11"/>
      <c r="AA85" s="2">
        <f>H85*D85*C85*B85+I85*(D85+C85+B85+A85+1)</f>
        <v>0</v>
      </c>
    </row>
    <row r="86" spans="1:27" ht="27.6" x14ac:dyDescent="0.25">
      <c r="A86" s="23"/>
      <c r="B86" s="23">
        <v>22</v>
      </c>
      <c r="C86" s="23">
        <v>1</v>
      </c>
      <c r="D86" s="23">
        <v>50</v>
      </c>
      <c r="E86" s="23" t="s">
        <v>96</v>
      </c>
      <c r="F86" s="11" t="s">
        <v>21</v>
      </c>
      <c r="G86" s="11">
        <v>1</v>
      </c>
      <c r="H86" s="17">
        <v>0</v>
      </c>
      <c r="I86" s="18"/>
      <c r="J86" s="11">
        <f>G86*ROUND(H86,2)</f>
        <v>0</v>
      </c>
      <c r="K86" s="11"/>
      <c r="L86" s="11"/>
      <c r="M86" s="11"/>
      <c r="AA86" s="2">
        <f>H86*D86*C86*B86+I86*(D86+C86+B86+A86+1)</f>
        <v>0</v>
      </c>
    </row>
    <row r="87" spans="1:27" ht="69" x14ac:dyDescent="0.25">
      <c r="A87" s="23"/>
      <c r="B87" s="23">
        <v>22</v>
      </c>
      <c r="C87" s="23">
        <v>1</v>
      </c>
      <c r="D87" s="23">
        <v>60</v>
      </c>
      <c r="E87" s="23" t="s">
        <v>97</v>
      </c>
      <c r="F87" s="11" t="s">
        <v>77</v>
      </c>
      <c r="G87" s="11">
        <v>70</v>
      </c>
      <c r="H87" s="17">
        <v>0</v>
      </c>
      <c r="I87" s="18"/>
      <c r="J87" s="11">
        <f>G87*ROUND(H87,2)</f>
        <v>0</v>
      </c>
      <c r="K87" s="11"/>
      <c r="L87" s="11"/>
      <c r="M87" s="11"/>
      <c r="AA87" s="2">
        <f>H87*D87*C87*B87+I87*(D87+C87+B87+A87+1)</f>
        <v>0</v>
      </c>
    </row>
    <row r="88" spans="1:27" ht="27.6" x14ac:dyDescent="0.25">
      <c r="A88" s="23"/>
      <c r="B88" s="23">
        <v>22</v>
      </c>
      <c r="C88" s="23">
        <v>1</v>
      </c>
      <c r="D88" s="23">
        <v>70</v>
      </c>
      <c r="E88" s="23" t="s">
        <v>98</v>
      </c>
      <c r="F88" s="11" t="s">
        <v>77</v>
      </c>
      <c r="G88" s="11">
        <v>150</v>
      </c>
      <c r="H88" s="17">
        <v>0</v>
      </c>
      <c r="I88" s="18"/>
      <c r="J88" s="11">
        <f>G88*ROUND(H88,2)</f>
        <v>0</v>
      </c>
      <c r="K88" s="11"/>
      <c r="L88" s="11"/>
      <c r="M88" s="11"/>
      <c r="AA88" s="2">
        <f>H88*D88*C88*B88+I88*(D88+C88+B88+A88+1)</f>
        <v>0</v>
      </c>
    </row>
    <row r="89" spans="1:27" ht="41.4" x14ac:dyDescent="0.25">
      <c r="A89" s="23"/>
      <c r="B89" s="23">
        <v>22</v>
      </c>
      <c r="C89" s="23">
        <v>1</v>
      </c>
      <c r="D89" s="23">
        <v>80</v>
      </c>
      <c r="E89" s="23" t="s">
        <v>99</v>
      </c>
      <c r="F89" s="11" t="s">
        <v>77</v>
      </c>
      <c r="G89" s="11">
        <v>15</v>
      </c>
      <c r="H89" s="17">
        <v>0</v>
      </c>
      <c r="I89" s="18"/>
      <c r="J89" s="11">
        <f>G89*ROUND(H89,2)</f>
        <v>0</v>
      </c>
      <c r="K89" s="11"/>
      <c r="L89" s="11"/>
      <c r="M89" s="11"/>
      <c r="AA89" s="2">
        <f>H89*D89*C89*B89+I89*(D89+C89+B89+A89+1)</f>
        <v>0</v>
      </c>
    </row>
    <row r="90" spans="1:27" x14ac:dyDescent="0.25">
      <c r="A90" s="23"/>
      <c r="B90" s="23">
        <v>22</v>
      </c>
      <c r="C90" s="23">
        <v>1</v>
      </c>
      <c r="D90" s="23">
        <v>90</v>
      </c>
      <c r="E90" s="23" t="s">
        <v>100</v>
      </c>
      <c r="F90" s="11" t="s">
        <v>77</v>
      </c>
      <c r="G90" s="11">
        <v>5</v>
      </c>
      <c r="H90" s="17">
        <v>0</v>
      </c>
      <c r="I90" s="18"/>
      <c r="J90" s="11">
        <f>G90*ROUND(H90,2)</f>
        <v>0</v>
      </c>
      <c r="K90" s="11"/>
      <c r="L90" s="11"/>
      <c r="M90" s="11"/>
      <c r="AA90" s="2">
        <f>H90*D90*C90*B90+I90*(D90+C90+B90+A90+1)</f>
        <v>0</v>
      </c>
    </row>
    <row r="91" spans="1:27" x14ac:dyDescent="0.25">
      <c r="A91" s="4"/>
      <c r="B91" s="4">
        <v>22</v>
      </c>
      <c r="C91" s="4">
        <v>2</v>
      </c>
      <c r="D91" s="4"/>
      <c r="E91" s="4" t="s">
        <v>101</v>
      </c>
      <c r="F91" s="13"/>
      <c r="G91" s="13"/>
      <c r="H91" s="14"/>
      <c r="I91" s="15"/>
      <c r="J91" s="16">
        <f>SUM(J92:J94)</f>
        <v>0</v>
      </c>
      <c r="K91" s="11">
        <f>SUM(J92:J94)*(100-ROUND(I91,2))/100</f>
        <v>0</v>
      </c>
      <c r="L91" s="11"/>
      <c r="M91" s="11"/>
      <c r="AA91" s="2">
        <f>H91*D91*C91*B91+I91*(D91+C91+B91+A91+1)</f>
        <v>0</v>
      </c>
    </row>
    <row r="92" spans="1:27" ht="96.6" x14ac:dyDescent="0.25">
      <c r="A92" s="23"/>
      <c r="B92" s="23">
        <v>22</v>
      </c>
      <c r="C92" s="23">
        <v>2</v>
      </c>
      <c r="D92" s="23">
        <v>10</v>
      </c>
      <c r="E92" s="23" t="s">
        <v>102</v>
      </c>
      <c r="F92" s="11"/>
      <c r="G92" s="11">
        <v>0</v>
      </c>
      <c r="H92" s="17">
        <v>0</v>
      </c>
      <c r="I92" s="18"/>
      <c r="J92" s="11">
        <f>G92*ROUND(H92,2)</f>
        <v>0</v>
      </c>
      <c r="K92" s="11"/>
      <c r="L92" s="11"/>
      <c r="M92" s="11"/>
      <c r="AA92" s="2">
        <f>H92*D92*C92*B92+I92*(D92+C92+B92+A92+1)</f>
        <v>0</v>
      </c>
    </row>
    <row r="93" spans="1:27" ht="55.2" x14ac:dyDescent="0.25">
      <c r="A93" s="23"/>
      <c r="B93" s="23">
        <v>22</v>
      </c>
      <c r="C93" s="23">
        <v>2</v>
      </c>
      <c r="D93" s="23">
        <v>20</v>
      </c>
      <c r="E93" s="23" t="s">
        <v>103</v>
      </c>
      <c r="F93" s="11" t="s">
        <v>77</v>
      </c>
      <c r="G93" s="11">
        <v>101</v>
      </c>
      <c r="H93" s="17">
        <v>0</v>
      </c>
      <c r="I93" s="18"/>
      <c r="J93" s="11">
        <f>G93*ROUND(H93,2)</f>
        <v>0</v>
      </c>
      <c r="K93" s="11"/>
      <c r="L93" s="11"/>
      <c r="M93" s="11"/>
      <c r="AA93" s="2">
        <f>H93*D93*C93*B93+I93*(D93+C93+B93+A93+1)</f>
        <v>0</v>
      </c>
    </row>
    <row r="94" spans="1:27" ht="55.2" x14ac:dyDescent="0.25">
      <c r="A94" s="23"/>
      <c r="B94" s="23">
        <v>22</v>
      </c>
      <c r="C94" s="23">
        <v>2</v>
      </c>
      <c r="D94" s="23">
        <v>30</v>
      </c>
      <c r="E94" s="23" t="s">
        <v>104</v>
      </c>
      <c r="F94" s="11" t="s">
        <v>77</v>
      </c>
      <c r="G94" s="11">
        <v>41</v>
      </c>
      <c r="H94" s="17">
        <v>0</v>
      </c>
      <c r="I94" s="18"/>
      <c r="J94" s="11">
        <f>G94*ROUND(H94,2)</f>
        <v>0</v>
      </c>
      <c r="K94" s="11"/>
      <c r="L94" s="11"/>
      <c r="M94" s="11"/>
      <c r="AA94" s="2">
        <f>H94*D94*C94*B94+I94*(D94+C94+B94+A94+1)</f>
        <v>0</v>
      </c>
    </row>
    <row r="95" spans="1:27" x14ac:dyDescent="0.25">
      <c r="A95" s="22"/>
      <c r="B95" s="22">
        <v>34</v>
      </c>
      <c r="C95" s="22"/>
      <c r="D95" s="22"/>
      <c r="E95" s="22" t="s">
        <v>105</v>
      </c>
      <c r="F95" s="7"/>
      <c r="G95" s="7"/>
      <c r="H95" s="8"/>
      <c r="I95" s="9"/>
      <c r="J95" s="10">
        <f>SUM(K96:K108)</f>
        <v>0</v>
      </c>
      <c r="K95" s="11"/>
      <c r="L95" s="11">
        <f>SUM(K96:K108)*(100-ROUND(I95,2))/100</f>
        <v>0</v>
      </c>
      <c r="M95" s="11"/>
      <c r="AA95" s="2">
        <f>H95*D95*C95*B95+I95*(D95+C95+B95+A95+1)</f>
        <v>0</v>
      </c>
    </row>
    <row r="96" spans="1:27" x14ac:dyDescent="0.25">
      <c r="A96" s="4"/>
      <c r="B96" s="4">
        <v>34</v>
      </c>
      <c r="C96" s="4">
        <v>1</v>
      </c>
      <c r="D96" s="4"/>
      <c r="E96" s="4" t="s">
        <v>106</v>
      </c>
      <c r="F96" s="13"/>
      <c r="G96" s="13"/>
      <c r="H96" s="14"/>
      <c r="I96" s="15"/>
      <c r="J96" s="16">
        <f>SUM(J97:J108)</f>
        <v>0</v>
      </c>
      <c r="K96" s="11">
        <f>SUM(J97:J108)*(100-ROUND(I96,2))/100</f>
        <v>0</v>
      </c>
      <c r="L96" s="11"/>
      <c r="M96" s="11"/>
      <c r="AA96" s="2">
        <f>H96*D96*C96*B96+I96*(D96+C96+B96+A96+1)</f>
        <v>0</v>
      </c>
    </row>
    <row r="97" spans="1:27" x14ac:dyDescent="0.25">
      <c r="A97" s="23"/>
      <c r="B97" s="23">
        <v>34</v>
      </c>
      <c r="C97" s="23">
        <v>1</v>
      </c>
      <c r="D97" s="23">
        <v>10</v>
      </c>
      <c r="E97" s="23" t="s">
        <v>107</v>
      </c>
      <c r="F97" s="11"/>
      <c r="G97" s="11">
        <v>0</v>
      </c>
      <c r="H97" s="17">
        <v>0</v>
      </c>
      <c r="I97" s="18"/>
      <c r="J97" s="11">
        <f>G97*ROUND(H97,2)</f>
        <v>0</v>
      </c>
      <c r="K97" s="11"/>
      <c r="L97" s="11"/>
      <c r="M97" s="11"/>
      <c r="AA97" s="2">
        <f>H97*D97*C97*B97+I97*(D97+C97+B97+A97+1)</f>
        <v>0</v>
      </c>
    </row>
    <row r="98" spans="1:27" ht="82.8" x14ac:dyDescent="0.25">
      <c r="A98" s="23"/>
      <c r="B98" s="23">
        <v>34</v>
      </c>
      <c r="C98" s="23">
        <v>1</v>
      </c>
      <c r="D98" s="23">
        <v>20</v>
      </c>
      <c r="E98" s="23" t="s">
        <v>108</v>
      </c>
      <c r="F98" s="11"/>
      <c r="G98" s="11">
        <v>0</v>
      </c>
      <c r="H98" s="17">
        <v>0</v>
      </c>
      <c r="I98" s="18"/>
      <c r="J98" s="11">
        <f>G98*ROUND(H98,2)</f>
        <v>0</v>
      </c>
      <c r="K98" s="11"/>
      <c r="L98" s="11"/>
      <c r="M98" s="11"/>
      <c r="AA98" s="2">
        <f>H98*D98*C98*B98+I98*(D98+C98+B98+A98+1)</f>
        <v>0</v>
      </c>
    </row>
    <row r="99" spans="1:27" ht="55.2" x14ac:dyDescent="0.25">
      <c r="A99" s="23"/>
      <c r="B99" s="23">
        <v>34</v>
      </c>
      <c r="C99" s="23">
        <v>1</v>
      </c>
      <c r="D99" s="23">
        <v>30</v>
      </c>
      <c r="E99" s="23" t="s">
        <v>109</v>
      </c>
      <c r="F99" s="11"/>
      <c r="G99" s="11">
        <v>0</v>
      </c>
      <c r="H99" s="17">
        <v>0</v>
      </c>
      <c r="I99" s="18"/>
      <c r="J99" s="11">
        <f>G99*ROUND(H99,2)</f>
        <v>0</v>
      </c>
      <c r="K99" s="11"/>
      <c r="L99" s="11"/>
      <c r="M99" s="11"/>
      <c r="AA99" s="2">
        <f>H99*D99*C99*B99+I99*(D99+C99+B99+A99+1)</f>
        <v>0</v>
      </c>
    </row>
    <row r="100" spans="1:27" ht="41.4" x14ac:dyDescent="0.25">
      <c r="A100" s="23"/>
      <c r="B100" s="23">
        <v>34</v>
      </c>
      <c r="C100" s="23">
        <v>1</v>
      </c>
      <c r="D100" s="23">
        <v>50</v>
      </c>
      <c r="E100" s="23" t="s">
        <v>110</v>
      </c>
      <c r="F100" s="11" t="s">
        <v>17</v>
      </c>
      <c r="G100" s="11">
        <v>40</v>
      </c>
      <c r="H100" s="17">
        <v>0</v>
      </c>
      <c r="I100" s="18"/>
      <c r="J100" s="11">
        <f>G100*ROUND(H100,2)</f>
        <v>0</v>
      </c>
      <c r="K100" s="11"/>
      <c r="L100" s="11"/>
      <c r="M100" s="11"/>
      <c r="AA100" s="2">
        <f>H100*D100*C100*B100+I100*(D100+C100+B100+A100+1)</f>
        <v>0</v>
      </c>
    </row>
    <row r="101" spans="1:27" ht="41.4" x14ac:dyDescent="0.25">
      <c r="A101" s="23"/>
      <c r="B101" s="23">
        <v>34</v>
      </c>
      <c r="C101" s="23">
        <v>1</v>
      </c>
      <c r="D101" s="23">
        <v>60</v>
      </c>
      <c r="E101" s="23" t="s">
        <v>111</v>
      </c>
      <c r="F101" s="11" t="s">
        <v>17</v>
      </c>
      <c r="G101" s="11">
        <v>50</v>
      </c>
      <c r="H101" s="17">
        <v>0</v>
      </c>
      <c r="I101" s="18"/>
      <c r="J101" s="11">
        <f>G101*ROUND(H101,2)</f>
        <v>0</v>
      </c>
      <c r="K101" s="11"/>
      <c r="L101" s="11"/>
      <c r="M101" s="11"/>
      <c r="AA101" s="2">
        <f>H101*D101*C101*B101+I101*(D101+C101+B101+A101+1)</f>
        <v>0</v>
      </c>
    </row>
    <row r="102" spans="1:27" ht="27.6" x14ac:dyDescent="0.25">
      <c r="A102" s="23"/>
      <c r="B102" s="23">
        <v>34</v>
      </c>
      <c r="C102" s="23">
        <v>1</v>
      </c>
      <c r="D102" s="23">
        <v>70</v>
      </c>
      <c r="E102" s="23" t="s">
        <v>112</v>
      </c>
      <c r="F102" s="11" t="s">
        <v>17</v>
      </c>
      <c r="G102" s="11">
        <v>10</v>
      </c>
      <c r="H102" s="17">
        <v>0</v>
      </c>
      <c r="I102" s="18"/>
      <c r="J102" s="11">
        <f>G102*ROUND(H102,2)</f>
        <v>0</v>
      </c>
      <c r="K102" s="11"/>
      <c r="L102" s="11"/>
      <c r="M102" s="11"/>
      <c r="AA102" s="2">
        <f>H102*D102*C102*B102+I102*(D102+C102+B102+A102+1)</f>
        <v>0</v>
      </c>
    </row>
    <row r="103" spans="1:27" ht="27.6" x14ac:dyDescent="0.25">
      <c r="A103" s="23"/>
      <c r="B103" s="23">
        <v>34</v>
      </c>
      <c r="C103" s="23">
        <v>1</v>
      </c>
      <c r="D103" s="23">
        <v>80</v>
      </c>
      <c r="E103" s="23" t="s">
        <v>113</v>
      </c>
      <c r="F103" s="11" t="s">
        <v>17</v>
      </c>
      <c r="G103" s="11">
        <v>25</v>
      </c>
      <c r="H103" s="17">
        <v>0</v>
      </c>
      <c r="I103" s="18"/>
      <c r="J103" s="11">
        <f>G103*ROUND(H103,2)</f>
        <v>0</v>
      </c>
      <c r="K103" s="11"/>
      <c r="L103" s="11"/>
      <c r="M103" s="11"/>
      <c r="AA103" s="2">
        <f>H103*D103*C103*B103+I103*(D103+C103+B103+A103+1)</f>
        <v>0</v>
      </c>
    </row>
    <row r="104" spans="1:27" ht="41.4" x14ac:dyDescent="0.25">
      <c r="A104" s="23"/>
      <c r="B104" s="23">
        <v>34</v>
      </c>
      <c r="C104" s="23">
        <v>1</v>
      </c>
      <c r="D104" s="23">
        <v>90</v>
      </c>
      <c r="E104" s="23" t="s">
        <v>114</v>
      </c>
      <c r="F104" s="11" t="s">
        <v>25</v>
      </c>
      <c r="G104" s="11">
        <v>40</v>
      </c>
      <c r="H104" s="17">
        <v>0</v>
      </c>
      <c r="I104" s="18"/>
      <c r="J104" s="11">
        <f>G104*ROUND(H104,2)</f>
        <v>0</v>
      </c>
      <c r="K104" s="11"/>
      <c r="L104" s="11"/>
      <c r="M104" s="11"/>
      <c r="AA104" s="2">
        <f>H104*D104*C104*B104+I104*(D104+C104+B104+A104+1)</f>
        <v>0</v>
      </c>
    </row>
    <row r="105" spans="1:27" ht="41.4" x14ac:dyDescent="0.25">
      <c r="A105" s="23"/>
      <c r="B105" s="23">
        <v>34</v>
      </c>
      <c r="C105" s="23">
        <v>1</v>
      </c>
      <c r="D105" s="23">
        <v>100</v>
      </c>
      <c r="E105" s="23" t="s">
        <v>115</v>
      </c>
      <c r="F105" s="11" t="s">
        <v>25</v>
      </c>
      <c r="G105" s="11">
        <v>15</v>
      </c>
      <c r="H105" s="17">
        <v>0</v>
      </c>
      <c r="I105" s="18"/>
      <c r="J105" s="11">
        <f>G105*ROUND(H105,2)</f>
        <v>0</v>
      </c>
      <c r="K105" s="11"/>
      <c r="L105" s="11"/>
      <c r="M105" s="11"/>
      <c r="AA105" s="2">
        <f>H105*D105*C105*B105+I105*(D105+C105+B105+A105+1)</f>
        <v>0</v>
      </c>
    </row>
    <row r="106" spans="1:27" x14ac:dyDescent="0.25">
      <c r="A106" s="23"/>
      <c r="B106" s="23">
        <v>34</v>
      </c>
      <c r="C106" s="23">
        <v>1</v>
      </c>
      <c r="D106" s="23">
        <v>110</v>
      </c>
      <c r="E106" s="23" t="s">
        <v>116</v>
      </c>
      <c r="F106" s="11" t="s">
        <v>25</v>
      </c>
      <c r="G106" s="11">
        <v>2</v>
      </c>
      <c r="H106" s="17">
        <v>0</v>
      </c>
      <c r="I106" s="18"/>
      <c r="J106" s="11">
        <f>G106*ROUND(H106,2)</f>
        <v>0</v>
      </c>
      <c r="K106" s="11"/>
      <c r="L106" s="11"/>
      <c r="M106" s="11"/>
      <c r="AA106" s="2">
        <f>H106*D106*C106*B106+I106*(D106+C106+B106+A106+1)</f>
        <v>0</v>
      </c>
    </row>
    <row r="107" spans="1:27" x14ac:dyDescent="0.25">
      <c r="A107" s="23"/>
      <c r="B107" s="23">
        <v>34</v>
      </c>
      <c r="C107" s="23">
        <v>1</v>
      </c>
      <c r="D107" s="23">
        <v>120</v>
      </c>
      <c r="E107" s="23" t="s">
        <v>117</v>
      </c>
      <c r="F107" s="11" t="s">
        <v>25</v>
      </c>
      <c r="G107" s="11">
        <v>2</v>
      </c>
      <c r="H107" s="17">
        <v>0</v>
      </c>
      <c r="I107" s="18"/>
      <c r="J107" s="11">
        <f>G107*ROUND(H107,2)</f>
        <v>0</v>
      </c>
      <c r="K107" s="11"/>
      <c r="L107" s="11"/>
      <c r="M107" s="11"/>
      <c r="AA107" s="2">
        <f>H107*D107*C107*B107+I107*(D107+C107+B107+A107+1)</f>
        <v>0</v>
      </c>
    </row>
    <row r="108" spans="1:27" x14ac:dyDescent="0.25">
      <c r="A108" s="11"/>
      <c r="B108" s="11">
        <v>34</v>
      </c>
      <c r="C108" s="11">
        <v>1</v>
      </c>
      <c r="D108" s="11">
        <v>130</v>
      </c>
      <c r="E108" s="11" t="s">
        <v>118</v>
      </c>
      <c r="F108" s="11" t="s">
        <v>21</v>
      </c>
      <c r="G108" s="11">
        <v>1</v>
      </c>
      <c r="H108" s="17">
        <v>0</v>
      </c>
      <c r="I108" s="18"/>
      <c r="J108" s="11">
        <f>G108*ROUND(H108,2)</f>
        <v>0</v>
      </c>
      <c r="K108" s="11"/>
      <c r="L108" s="11"/>
      <c r="M108" s="11"/>
      <c r="AA108" s="2">
        <f>H108*D108*C108*B108+I108*(D108+C108+B108+A108+1)</f>
        <v>0</v>
      </c>
    </row>
    <row r="110" spans="1:27" x14ac:dyDescent="0.25">
      <c r="C110" s="20" t="s">
        <v>119</v>
      </c>
      <c r="E110" s="19">
        <f>ROUND(100*AVERAGEA(AA:AA),0)</f>
        <v>0</v>
      </c>
    </row>
    <row r="111" spans="1:27" x14ac:dyDescent="0.25">
      <c r="B111" s="21"/>
    </row>
    <row r="112" spans="1:27" x14ac:dyDescent="0.25">
      <c r="B112" s="21" t="s">
        <v>120</v>
      </c>
    </row>
    <row r="113" spans="2:2" x14ac:dyDescent="0.25">
      <c r="B113" s="21" t="s">
        <v>121</v>
      </c>
    </row>
    <row r="114" spans="2:2" x14ac:dyDescent="0.25">
      <c r="B114" s="21" t="s">
        <v>122</v>
      </c>
    </row>
    <row r="115" spans="2:2" x14ac:dyDescent="0.25">
      <c r="B115" s="21" t="s">
        <v>123</v>
      </c>
    </row>
  </sheetData>
  <sheetProtection algorithmName="SHA-512" hashValue="9G4MCprM3UsoLwHWOLhJgEHBBGxSSxVRM2Fp5iaoVkQUSR321eBJAI/Bj5ckjQFcVKxpl5pGfefU21eFsicDqQ==" saltValue="3bQowFjdwaFPjTOqWx5mUw==" spinCount="100000" sheet="1" objects="1" scenarios="1" formatColumns="0" sort="0" autoFilter="0"/>
  <autoFilter ref="A1:M1"/>
  <pageMargins left="0.1111111111111111" right="0.22222222222222221" top="0.34722222222222221" bottom="0.34722222222222221" header="0.1388888888888889" footer="0.1388888888888889"/>
  <pageSetup paperSize="9" scale="85" orientation="landscape" r:id="rId1"/>
  <headerFooter>
    <oddHeader>&amp;C הצעה למכרז מספר 209-2024&amp;Rמכבי שירותי בריאות (ישן)      &amp;L&amp;D</oddHeader>
    <oddFooter>&amp;Lמגיש ההצעה:________________  חתימה:_____________&amp;Rעמוד &amp;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3.8"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הצעת קבלן</vt:lpstr>
      <vt:lpstr>גיליון1</vt:lpstr>
      <vt:lpstr>'הצעת קבלן'!WPrint_Area_W</vt:lpstr>
      <vt:lpstr>'הצעת קבלן'!WPrint_TitlesW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tzadka_mo</dc:creator>
  <cp:lastModifiedBy>tzadka_mo</cp:lastModifiedBy>
  <dcterms:created xsi:type="dcterms:W3CDTF">2025-01-01T12:00:46Z</dcterms:created>
  <dcterms:modified xsi:type="dcterms:W3CDTF">2025-01-01T12:01:15Z</dcterms:modified>
</cp:coreProperties>
</file>