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Documents\משה\1מכבי שירותי בריאות\בני ברק הלחי 11\חומר להפצה לקבלנים\בינוי ואינסטלציה\"/>
    </mc:Choice>
  </mc:AlternateContent>
  <xr:revisionPtr revIDLastSave="0" documentId="8_{7DE0A863-7DCE-4665-86A4-B19EF32E3077}" xr6:coauthVersionLast="47" xr6:coauthVersionMax="47" xr10:uidLastSave="{00000000-0000-0000-0000-000000000000}"/>
  <bookViews>
    <workbookView xWindow="-108" yWindow="-108" windowWidth="23256" windowHeight="12576" xr2:uid="{00000000-000D-0000-FFFF-FFFF00000000}"/>
  </bookViews>
  <sheets>
    <sheet name="הצעת קבלן" sheetId="2" r:id="rId1"/>
    <sheet name="Sheet1" sheetId="1" r:id="rId2"/>
  </sheets>
  <definedNames>
    <definedName name="_xlnm._FilterDatabase" localSheetId="0" hidden="1">'הצעת קבלן'!$A$1:$O$1</definedName>
    <definedName name="_xlnm.Print_Area" localSheetId="0">'הצעת קבלן'!$A$1:$M$143</definedName>
    <definedName name="_xlnm.Print_Titles" localSheetId="0">'הצעת קבלן'!$1:$1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41" i="2" l="1"/>
  <c r="Q141" i="2"/>
  <c r="J141" i="2"/>
  <c r="AA140" i="2"/>
  <c r="Q140" i="2"/>
  <c r="J140" i="2"/>
  <c r="AA139" i="2"/>
  <c r="Q139" i="2"/>
  <c r="J139" i="2"/>
  <c r="AA138" i="2"/>
  <c r="Q138" i="2"/>
  <c r="J138" i="2"/>
  <c r="AA137" i="2"/>
  <c r="J137" i="2"/>
  <c r="AA136" i="2"/>
  <c r="Q136" i="2"/>
  <c r="J136" i="2"/>
  <c r="AA135" i="2"/>
  <c r="AA134" i="2"/>
  <c r="Q134" i="2"/>
  <c r="J134" i="2"/>
  <c r="AA133" i="2"/>
  <c r="Q133" i="2"/>
  <c r="J133" i="2"/>
  <c r="AA132" i="2"/>
  <c r="Q132" i="2"/>
  <c r="J132" i="2"/>
  <c r="AA131" i="2"/>
  <c r="Q131" i="2"/>
  <c r="J131" i="2"/>
  <c r="AA130" i="2"/>
  <c r="Q130" i="2"/>
  <c r="J130" i="2"/>
  <c r="AA129" i="2"/>
  <c r="Q129" i="2"/>
  <c r="J129" i="2"/>
  <c r="AA128" i="2"/>
  <c r="Q128" i="2"/>
  <c r="J128" i="2"/>
  <c r="AA127" i="2"/>
  <c r="Q127" i="2"/>
  <c r="J127" i="2"/>
  <c r="AA126" i="2"/>
  <c r="Q126" i="2"/>
  <c r="J126" i="2"/>
  <c r="AA125" i="2"/>
  <c r="Q125" i="2"/>
  <c r="J125" i="2"/>
  <c r="AA124" i="2"/>
  <c r="Q124" i="2"/>
  <c r="J124" i="2"/>
  <c r="AA123" i="2"/>
  <c r="Q123" i="2"/>
  <c r="J123" i="2"/>
  <c r="AA122" i="2"/>
  <c r="Q122" i="2"/>
  <c r="J122" i="2"/>
  <c r="AA121" i="2"/>
  <c r="Q121" i="2"/>
  <c r="J121" i="2"/>
  <c r="AA120" i="2"/>
  <c r="Q120" i="2"/>
  <c r="J120" i="2"/>
  <c r="AA119" i="2"/>
  <c r="AA118" i="2"/>
  <c r="Q118" i="2"/>
  <c r="J118" i="2"/>
  <c r="AA117" i="2"/>
  <c r="Q117" i="2"/>
  <c r="J117" i="2"/>
  <c r="AA116" i="2"/>
  <c r="AA115" i="2"/>
  <c r="Q115" i="2"/>
  <c r="J115" i="2"/>
  <c r="K113" i="2" s="1"/>
  <c r="AA114" i="2"/>
  <c r="Q114" i="2"/>
  <c r="J114" i="2"/>
  <c r="AA113" i="2"/>
  <c r="AA112" i="2"/>
  <c r="Q112" i="2"/>
  <c r="J112" i="2"/>
  <c r="AA111" i="2"/>
  <c r="Q111" i="2"/>
  <c r="J111" i="2"/>
  <c r="AA110" i="2"/>
  <c r="AA109" i="2"/>
  <c r="Q109" i="2"/>
  <c r="J109" i="2"/>
  <c r="AA108" i="2"/>
  <c r="Q108" i="2"/>
  <c r="J108" i="2"/>
  <c r="K106" i="2" s="1"/>
  <c r="L104" i="2" s="1"/>
  <c r="AA107" i="2"/>
  <c r="Q107" i="2"/>
  <c r="J107" i="2"/>
  <c r="AA106" i="2"/>
  <c r="AA105" i="2"/>
  <c r="Q105" i="2"/>
  <c r="J105" i="2"/>
  <c r="AA104" i="2"/>
  <c r="AA103" i="2"/>
  <c r="Q103" i="2"/>
  <c r="J103" i="2"/>
  <c r="AA102" i="2"/>
  <c r="Q102" i="2"/>
  <c r="J102" i="2"/>
  <c r="AA101" i="2"/>
  <c r="Q101" i="2"/>
  <c r="J101" i="2"/>
  <c r="AA100" i="2"/>
  <c r="Q100" i="2"/>
  <c r="J100" i="2"/>
  <c r="AA99" i="2"/>
  <c r="Q99" i="2"/>
  <c r="J99" i="2"/>
  <c r="AA98" i="2"/>
  <c r="Q98" i="2"/>
  <c r="J98" i="2"/>
  <c r="AA97" i="2"/>
  <c r="Q97" i="2"/>
  <c r="J97" i="2"/>
  <c r="AA96" i="2"/>
  <c r="Q96" i="2"/>
  <c r="J96" i="2"/>
  <c r="AA95" i="2"/>
  <c r="Q95" i="2"/>
  <c r="J95" i="2"/>
  <c r="AA94" i="2"/>
  <c r="Q94" i="2"/>
  <c r="J94" i="2"/>
  <c r="K92" i="2" s="1"/>
  <c r="L89" i="2" s="1"/>
  <c r="AA93" i="2"/>
  <c r="Q93" i="2"/>
  <c r="J93" i="2"/>
  <c r="AA92" i="2"/>
  <c r="AA91" i="2"/>
  <c r="Q91" i="2"/>
  <c r="J91" i="2"/>
  <c r="AA90" i="2"/>
  <c r="Q90" i="2"/>
  <c r="J90" i="2"/>
  <c r="AA89" i="2"/>
  <c r="AA88" i="2"/>
  <c r="Q88" i="2"/>
  <c r="J88" i="2"/>
  <c r="K87" i="2" s="1"/>
  <c r="AA87" i="2"/>
  <c r="AA86" i="2"/>
  <c r="AA85" i="2"/>
  <c r="Q85" i="2"/>
  <c r="J85" i="2"/>
  <c r="AA84" i="2"/>
  <c r="Q84" i="2"/>
  <c r="J84" i="2"/>
  <c r="AA83" i="2"/>
  <c r="Q83" i="2"/>
  <c r="J83" i="2"/>
  <c r="AA82" i="2"/>
  <c r="Q82" i="2"/>
  <c r="J82" i="2"/>
  <c r="AA81" i="2"/>
  <c r="Q81" i="2"/>
  <c r="J81" i="2"/>
  <c r="AA80" i="2"/>
  <c r="Q80" i="2"/>
  <c r="J80" i="2"/>
  <c r="AA79" i="2"/>
  <c r="Q79" i="2"/>
  <c r="J79" i="2"/>
  <c r="AA78" i="2"/>
  <c r="Q78" i="2"/>
  <c r="J78" i="2"/>
  <c r="AA77" i="2"/>
  <c r="Q77" i="2"/>
  <c r="J77" i="2"/>
  <c r="AA76" i="2"/>
  <c r="Q76" i="2"/>
  <c r="J76" i="2"/>
  <c r="K75" i="2" s="1"/>
  <c r="AA75" i="2"/>
  <c r="AA74" i="2"/>
  <c r="Q74" i="2"/>
  <c r="J74" i="2"/>
  <c r="AA73" i="2"/>
  <c r="Q73" i="2"/>
  <c r="J73" i="2"/>
  <c r="AA72" i="2"/>
  <c r="Q72" i="2"/>
  <c r="J72" i="2"/>
  <c r="AA71" i="2"/>
  <c r="Q71" i="2"/>
  <c r="J71" i="2"/>
  <c r="AA70" i="2"/>
  <c r="Q70" i="2"/>
  <c r="J70" i="2"/>
  <c r="AA69" i="2"/>
  <c r="Q69" i="2"/>
  <c r="J69" i="2"/>
  <c r="AA68" i="2"/>
  <c r="Q68" i="2"/>
  <c r="J68" i="2"/>
  <c r="AA67" i="2"/>
  <c r="Q67" i="2"/>
  <c r="J67" i="2"/>
  <c r="AA66" i="2"/>
  <c r="Q66" i="2"/>
  <c r="J66" i="2"/>
  <c r="AA65" i="2"/>
  <c r="Q65" i="2"/>
  <c r="J65" i="2"/>
  <c r="AA64" i="2"/>
  <c r="AA63" i="2"/>
  <c r="Q63" i="2"/>
  <c r="J63" i="2"/>
  <c r="AA62" i="2"/>
  <c r="Q62" i="2"/>
  <c r="J62" i="2"/>
  <c r="AA61" i="2"/>
  <c r="Q61" i="2"/>
  <c r="J61" i="2"/>
  <c r="AA60" i="2"/>
  <c r="Q60" i="2"/>
  <c r="J60" i="2"/>
  <c r="AA59" i="2"/>
  <c r="Q59" i="2"/>
  <c r="J59" i="2"/>
  <c r="AA58" i="2"/>
  <c r="Q58" i="2"/>
  <c r="J58" i="2"/>
  <c r="AA57" i="2"/>
  <c r="Q57" i="2"/>
  <c r="J57" i="2"/>
  <c r="AA56" i="2"/>
  <c r="Q56" i="2"/>
  <c r="J56" i="2"/>
  <c r="AA55" i="2"/>
  <c r="J55" i="2"/>
  <c r="AA54" i="2"/>
  <c r="Q54" i="2"/>
  <c r="J54" i="2"/>
  <c r="AA53" i="2"/>
  <c r="Q53" i="2"/>
  <c r="J53" i="2"/>
  <c r="AA52" i="2"/>
  <c r="Q52" i="2"/>
  <c r="J52" i="2"/>
  <c r="AA51" i="2"/>
  <c r="Q51" i="2"/>
  <c r="J51" i="2"/>
  <c r="AA50" i="2"/>
  <c r="Q50" i="2"/>
  <c r="J50" i="2"/>
  <c r="AA49" i="2"/>
  <c r="Q49" i="2"/>
  <c r="J49" i="2"/>
  <c r="AA48" i="2"/>
  <c r="Q48" i="2"/>
  <c r="J48" i="2"/>
  <c r="AA47" i="2"/>
  <c r="Q47" i="2"/>
  <c r="J47" i="2"/>
  <c r="AA46" i="2"/>
  <c r="Q46" i="2"/>
  <c r="J46" i="2"/>
  <c r="AA45" i="2"/>
  <c r="Q45" i="2"/>
  <c r="J45" i="2"/>
  <c r="AA44" i="2"/>
  <c r="Q44" i="2"/>
  <c r="J44" i="2"/>
  <c r="K43" i="2" s="1"/>
  <c r="AA43" i="2"/>
  <c r="J43" i="2"/>
  <c r="AA42" i="2"/>
  <c r="Q42" i="2"/>
  <c r="J42" i="2"/>
  <c r="AA41" i="2"/>
  <c r="AA40" i="2"/>
  <c r="Q40" i="2"/>
  <c r="J40" i="2"/>
  <c r="AA39" i="2"/>
  <c r="Q39" i="2"/>
  <c r="J39" i="2"/>
  <c r="AA38" i="2"/>
  <c r="Q38" i="2"/>
  <c r="J38" i="2"/>
  <c r="AA37" i="2"/>
  <c r="Q37" i="2"/>
  <c r="J37" i="2"/>
  <c r="K36" i="2" s="1"/>
  <c r="AA36" i="2"/>
  <c r="AA35" i="2"/>
  <c r="Q35" i="2"/>
  <c r="J35" i="2"/>
  <c r="AA34" i="2"/>
  <c r="Q34" i="2"/>
  <c r="J34" i="2"/>
  <c r="AA33" i="2"/>
  <c r="Q33" i="2"/>
  <c r="J33" i="2"/>
  <c r="AA32" i="2"/>
  <c r="Q32" i="2"/>
  <c r="J32" i="2"/>
  <c r="AA31" i="2"/>
  <c r="Q31" i="2"/>
  <c r="J31" i="2"/>
  <c r="AA30" i="2"/>
  <c r="Q30" i="2"/>
  <c r="J30" i="2"/>
  <c r="AA29" i="2"/>
  <c r="Q29" i="2"/>
  <c r="J29" i="2"/>
  <c r="K27" i="2" s="1"/>
  <c r="AA28" i="2"/>
  <c r="Q28" i="2"/>
  <c r="J28" i="2"/>
  <c r="AA27" i="2"/>
  <c r="AA26" i="2"/>
  <c r="Q26" i="2"/>
  <c r="J26" i="2"/>
  <c r="AA25" i="2"/>
  <c r="Q25" i="2"/>
  <c r="J25" i="2"/>
  <c r="J22" i="2" s="1"/>
  <c r="AA24" i="2"/>
  <c r="Q24" i="2"/>
  <c r="J24" i="2"/>
  <c r="AA23" i="2"/>
  <c r="Q23" i="2"/>
  <c r="J23" i="2"/>
  <c r="AA22" i="2"/>
  <c r="AA21" i="2"/>
  <c r="Q21" i="2"/>
  <c r="J21" i="2"/>
  <c r="AA20" i="2"/>
  <c r="Q20" i="2"/>
  <c r="J20" i="2"/>
  <c r="AA19" i="2"/>
  <c r="Q19" i="2"/>
  <c r="J19" i="2"/>
  <c r="AA18" i="2"/>
  <c r="AA17" i="2"/>
  <c r="Q17" i="2"/>
  <c r="J17" i="2"/>
  <c r="K15" i="2" s="1"/>
  <c r="L11" i="2" s="1"/>
  <c r="AA16" i="2"/>
  <c r="Q16" i="2"/>
  <c r="J16" i="2"/>
  <c r="AA15" i="2"/>
  <c r="AA14" i="2"/>
  <c r="Q14" i="2"/>
  <c r="J14" i="2"/>
  <c r="AA13" i="2"/>
  <c r="Q13" i="2"/>
  <c r="J13" i="2"/>
  <c r="AA12" i="2"/>
  <c r="Q12" i="2"/>
  <c r="J12" i="2"/>
  <c r="AA11" i="2"/>
  <c r="AA10" i="2"/>
  <c r="Q10" i="2"/>
  <c r="J10" i="2"/>
  <c r="AA9" i="2"/>
  <c r="Q9" i="2"/>
  <c r="J9" i="2"/>
  <c r="AA8" i="2"/>
  <c r="Q8" i="2"/>
  <c r="J8" i="2"/>
  <c r="AA7" i="2"/>
  <c r="Q7" i="2"/>
  <c r="J7" i="2"/>
  <c r="AA6" i="2"/>
  <c r="Q6" i="2"/>
  <c r="J6" i="2"/>
  <c r="AA5" i="2"/>
  <c r="AA4" i="2"/>
  <c r="Q4" i="2"/>
  <c r="J4" i="2"/>
  <c r="AA3" i="2"/>
  <c r="AA2" i="2"/>
  <c r="E143" i="2" s="1"/>
  <c r="L86" i="2" l="1"/>
  <c r="J86" i="2"/>
  <c r="L110" i="2"/>
  <c r="J110" i="2"/>
  <c r="AB1" i="2"/>
  <c r="J36" i="2"/>
  <c r="J75" i="2"/>
  <c r="J87" i="2"/>
  <c r="K5" i="2"/>
  <c r="L3" i="2" s="1"/>
  <c r="J15" i="2"/>
  <c r="J27" i="2"/>
  <c r="J92" i="2"/>
  <c r="J106" i="2"/>
  <c r="J113" i="2"/>
  <c r="K137" i="2"/>
  <c r="J135" i="2" s="1"/>
  <c r="K55" i="2"/>
  <c r="J41" i="2" s="1"/>
  <c r="L135" i="2"/>
  <c r="J119" i="2"/>
  <c r="K119" i="2"/>
  <c r="J104" i="2"/>
  <c r="J89" i="2"/>
  <c r="K64" i="2"/>
  <c r="J64" i="2"/>
  <c r="L41" i="2"/>
  <c r="Q2" i="2"/>
  <c r="K22" i="2"/>
  <c r="L18" i="2" s="1"/>
  <c r="J18" i="2"/>
  <c r="J11" i="2"/>
  <c r="J5" i="2"/>
  <c r="J3" i="2" l="1"/>
  <c r="L116" i="2"/>
  <c r="J2" i="2" s="1"/>
  <c r="J116" i="2"/>
  <c r="M2" i="2" l="1"/>
  <c r="Z1" i="2"/>
</calcChain>
</file>

<file path=xl/sharedStrings.xml><?xml version="1.0" encoding="utf-8"?>
<sst xmlns="http://schemas.openxmlformats.org/spreadsheetml/2006/main" count="250" uniqueCount="155">
  <si>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</si>
  <si>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</si>
  <si>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</si>
  <si>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</si>
  <si>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</si>
  <si>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</si>
  <si>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</si>
  <si>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</si>
  <si>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</si>
  <si>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</si>
  <si>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</si>
  <si>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</si>
  <si>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</si>
  <si>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כמות קבלן</t>
  </si>
  <si>
    <t>סה"כ לפי כמות קבלן</t>
  </si>
  <si>
    <t>כל סעיפי כתב כמויות</t>
  </si>
  <si>
    <t>עבודות בטון יצוק באתר</t>
  </si>
  <si>
    <t>הערה: המחירים הנקובים בפרק זה מתיחסים לבטון ב-30 וכוללים זיון בטונים בהתאם לפרטי ביצוע מאושרים על ידי המפקח.</t>
  </si>
  <si>
    <t>חגורות (הגבהות בטון) מתחת לקירות גבס מסביב לחדרים רטובים במידות חתך כ-12x15 ס"מ</t>
  </si>
  <si>
    <t>מ"א</t>
  </si>
  <si>
    <t>הגבהת בטון מתחת לארונות במידות חתך כ-60x20 ס"מ.</t>
  </si>
  <si>
    <t>בסיסי בטון לכספות במידות כ-80x80x15 ס"מ</t>
  </si>
  <si>
    <t>יח'</t>
  </si>
  <si>
    <t>ביטון מסילות פלדה לקומפקטוס. המסילות יסופק על ידי אחרים. המחיר כולל  פרוק ריצוף קיים והזזת המילוי, ביטון המסילות והכנה לריצוף. מידות הקומפקטוס כ-3/1.8 מ'</t>
  </si>
  <si>
    <t>קומפלט</t>
  </si>
  <si>
    <t>עבודות איטום</t>
  </si>
  <si>
    <t>כל העבודות כפופות לנאמר ב"מיפרט הכללי לעבודות בנין" ("האוגדן הכחול") כולל אופני מדידה, אלא אם יצוין אחרת בסעיף או במפרט. יש להתייחס לפרק 05 מהדורה 0420, אותו ניתן להשיג באתר משהב"ט ONLINE.MOD.GOV.IL.</t>
  </si>
  <si>
    <t>כל עבודות האיטום כוללות את ההכנות הדרושות לביצוע נאות של עבודות האיטום, כגון טיפול בסדקים, "רולקות", עיבודים סביב צנרת, פריימר, אספקת כל החומרים וחומרי העזר וכו'.</t>
  </si>
  <si>
    <t>עלויות העבודות כוללות גם את עלות הבדיקות המקובלות הנדרשות (כגון הצפה, המטרה) ולא ישולם עבורן בנפרד.</t>
  </si>
  <si>
    <t>איטום חדרים רטובים</t>
  </si>
  <si>
    <t>איטום ריצפה וקירות עד לגובה כ-20 ס"מ במערכת אטימה על בסיס טיח הידראולי מוגמש, מסוג כגון "איטומט פלוס 502" (כרמית) או ש"ע, משוריינת בארג זכוכית חסין אלקלי, בעובי כולל מיזערי של 3 מ"מ. העבודה כוללת איטום מסביב לצנרת ואביזרים ייעודיים העוברים דרך הריצפה ו/או הקירות. המדידה לפי מ"ר שטח ריצפה כולל שטח קי רות נרטבים בגובה 20 ס"מ בהיקף החדר. רות נרטבים בגובה 20 ס"מ בהיקף החדר.</t>
  </si>
  <si>
    <t>מ"ר</t>
  </si>
  <si>
    <t>ביצוע שכבות של אמולסיה ביטומן, בעובי 2 מ"מ על פני האיטום הנ"ל, ע"ג רצפת השרותים והמקלחות, עם הטבעה של אגרגט גס לשיפור ההדבקה .</t>
  </si>
  <si>
    <t>עבודות נגרות אומן ומסגרות בנין</t>
  </si>
  <si>
    <t>הערה: מודגש בזאת שתאורי העבודות כמצויין בסעיפים להלן הינם מינימליים וסכמטיים ביותר ונועדו אך ורק לזהות את המוצר ו/או הפריט לצורך קביעת מחיר היחידה על ידי הקבלן המציע.  התאור המלא של המוצרים ו/או הפריטים נמצא בתכניות ורשימות האדריכל. כל המוצרים ו/או הפריטים להלן יכללו את כל הנדרש לבצוע מושלם של העבוד ות לרבות המשקופים, כל הפרזול הדרוש לרבות צירי רצפה ומחזירי דלת עליונים, ידיות בהלה והכנות לפתיחה חשמלית.</t>
  </si>
  <si>
    <t>כל הצבע והצביעה, מלויים אקוסטיים, הזכוכית והזגוג, כל חומרי הצפוי חומרי האטימה - הכל כמצויין בתכניות ובמפרטים. כמו כן כוללים המפרטים למיניהם הוראות והנחיות משלימות שעל הקבלן לקחתן בחשבון בעת שיכין את כתב הצעתו וכן בעת הבצוע עצמו באם הענקה לו הרשות לבצע. ראה גם מפרט טכני מיוחד.</t>
  </si>
  <si>
    <t>מחירי דלתות הנגרות והמסגרות כוללים פרופילי RHS מרצפה לתקרה לחיזוק הדלתות על פי התוכניות והמפרט</t>
  </si>
  <si>
    <t>עבודות נגרות</t>
  </si>
  <si>
    <t>דלת לנישה כיבוי אש NO-01 מידות נומינליות: 80x200 ס"מ</t>
  </si>
  <si>
    <t>דלת נגררת + כיס גרירה NO-03 מידות נומינליות: x210(90+90) ס"מ</t>
  </si>
  <si>
    <t>דלת נגררת + כיס גרירה NO-04 מידות נומינליות: x210(120+120) ס"מ</t>
  </si>
  <si>
    <t>דלת עם תריס NO-05 מידות נומינליות: 86x210 ס"מ</t>
  </si>
  <si>
    <t>עבודות מסגרות</t>
  </si>
  <si>
    <t>דלת בטחון M-01 מידות נומינליות: 105x210 ס"מ</t>
  </si>
  <si>
    <t>דלת אש פריצה קרה 5 דק' M-02 מידות נומינליות: 120x210 ס"מ</t>
  </si>
  <si>
    <t>תריס סורג נגלל לרבות ארגז תריס M-03 מידות נומינליות: 240x210 ס"מ</t>
  </si>
  <si>
    <t>סורג חלון M-04 מידות נומינליות: 80x120 ס"מ</t>
  </si>
  <si>
    <t>סורג חלון M-05 מידות נומינליות: 60x95 ס"מ</t>
  </si>
  <si>
    <t>דלתות פח לסגירת נישה ארון חשמל M-06 מידות נומינליות: 120x230 ס"מ</t>
  </si>
  <si>
    <t>סורג עם ציר M-07 במידות 160/105 ס"מ כולל מנעול רתק לנעילה</t>
  </si>
  <si>
    <t>סורג עם ציר M-08 במידות 100/100 ס"מ כולל מנעול רתק לנעילה. מיקום -  בממד</t>
  </si>
  <si>
    <t>ריהוט קבוע</t>
  </si>
  <si>
    <t>הערה: בנוסף למתואר בהערה כללית לפרק, המחירים הנקובים בכתב הכמויות כוללים גם משטח אבן וחיפוי קירות מכל הסוגים.</t>
  </si>
  <si>
    <t>ארון NG-10 מידות נומינליות: (200x60x90)+(200x35x87) ס"מ</t>
  </si>
  <si>
    <t>ארון NG-11 מידות נומינליות: (150x60x90)+(150x35x87) ס"מ</t>
  </si>
  <si>
    <t>ארון NG-12 מידות נומינליות: (60x50x90)+(40x50x210) ס"מ</t>
  </si>
  <si>
    <t>מתקני תברואה</t>
  </si>
  <si>
    <t>העבודה כוללת ביצוע כל הבדיקות הנדרשות, לרבות בדיקת לחץ מים, אישור חיטוי מים, בדיקת ספרינקלרים על ידי מכון התקנים וכדומה</t>
  </si>
  <si>
    <t>אספקת מים קרים חמים</t>
  </si>
  <si>
    <t>צינור SP או מולטיגול כולל ספחים בקוטר 16 מ"מ</t>
  </si>
  <si>
    <t>צינור כנ"ל אולם בקוטר 25 מ"מ</t>
  </si>
  <si>
    <t>צינור כנ"ל אולם בקוטר 32 מ"מ</t>
  </si>
  <si>
    <t>צינור "פקסגול" במילוי בקוטר 32 מ"מ</t>
  </si>
  <si>
    <t>בידוד לצנורות מים חמים משרוולי "וידופלקס" או "עינביד" או "ארמפלקס"  בעובי "1/2, לצנורות בקוטר "1/2 לרבות סרטי הדבקה מ-פי.וי.סי</t>
  </si>
  <si>
    <t>בידוד כנ"ל לצנור "4\3</t>
  </si>
  <si>
    <t>בידוד כנ"ל לצינור "1</t>
  </si>
  <si>
    <t>מערכת מד מים בקוטר "1 אוקטב כולל שני ברזים כדוריים</t>
  </si>
  <si>
    <t>התחברות של צינור חדש קוטר מעל "1 עד "2 אל צינור גלוי קיים קוטר מעל "2 לרבות ניתוק קו קיים, חיתוך הצינור הקיים, ספחים (הכלולים), לחיבור  הצינור החדש לקיים, חיבור בהברגה ו/או בריתוךובדיקת החיבור ללחץ מים</t>
  </si>
  <si>
    <t>גלגלון (תוף) עם צינור משוריין בקוטר "4\3 ללחץ עבודה 8 אטמ' באורך 25 מ' עם ברז כדורי "1 מתוצרת שגיב, סדרה 200 כולל מזנק סילון/ריסוס "1</t>
  </si>
  <si>
    <t>מטפי אבקה יבשה 6 ק"ג</t>
  </si>
  <si>
    <t>אבזרים למים קרים וחמים</t>
  </si>
  <si>
    <t>ברז חשמלי לקו מי הצריכה מטיפוס normally open, תוצרת טריפל אר LEAK LOCK או ש"ע מאושר. מתח נמוך 24/12 v עם חיבור מגע יבש ללוח מקשים של מערכת הפריצה</t>
  </si>
  <si>
    <t>מז"ח "1 מאושר ע"י משרד הבריאות</t>
  </si>
  <si>
    <t>שרוול מאושר על ידי פיקוד העורף בקוטר "3 כולל קידוח בקיר הממד בקוטר מתאים</t>
  </si>
  <si>
    <t>כנ"ל בקוטר "4</t>
  </si>
  <si>
    <t>ברז כדורי עשוי ברונזה בקוטר "1 כולל רקורד</t>
  </si>
  <si>
    <t>ברז כדורי עשוי ברונזה בקוטר "3/4</t>
  </si>
  <si>
    <t>ברז כדורי כנ"ל אך קוטר "1/2</t>
  </si>
  <si>
    <t>מחמם מים חשמלי בוילר תלוי בנפח 40 ל' לפי ת"י עם גוף חימום 2KW כולל שסתום ניתוק, שסתום אל-חוזר ושסתום ביטחון מתוצרת כרומגן או ש"ע. יש לכלול במחיר פירוק דוד מחובר למערכת סולרית שקיים. ביצוע רק על פי הנחייה מפורשת ממנהל הפרויקט</t>
  </si>
  <si>
    <t>מערכת נקזים ואיוורור</t>
  </si>
  <si>
    <t>נקודת ניקוז למזגנים מPVC בהדבקה 40 מ"מ כולל ספחים והתחברות לסיפון פעיל (עורך הצינור עד 6 מ') כולל אביזר קוני מתוברג בקצה</t>
  </si>
  <si>
    <t>צינורות מ PVC .בהדבקה לניקוז מזגנים בקוטר עד 40 מ"מ</t>
  </si>
  <si>
    <t>צינורות כנ"ל אך בקוטר 50 מ"מ.</t>
  </si>
  <si>
    <t>צינורות פוליאתילן בצפיפות גבוהה (H.D.P.E)דוגמת "חוליות" או "גבריט" או "מובילית" או ש"ע מותקנים גלויים או סמויים קוטר 50 מ"מ לרבות ספחים</t>
  </si>
  <si>
    <t>צנורות פוליאתילן בצפיפות גבוהה (H.D.P.E) בקוטר 110 מ"מ מותקנים גלויים, סמויים, או במילוי, לרבות ספחים</t>
  </si>
  <si>
    <t>קופסות בקורת מפוליפרופילן "2/"4 או נופלת עם טבעת ומכסה פליז מבורג עם מסגרת מרובעת מפליז</t>
  </si>
  <si>
    <t>מחסומי רצפה מפוליפרופילן "2/"4 עם רשת מפליז וטבעת מוברגת</t>
  </si>
  <si>
    <t>מחסומי תופי מפוליפרופילן "2/"4 עם מכסה מפליז ותבעת מוברגת</t>
  </si>
  <si>
    <t>התחברות של צינור שפכים/ניקוז חדש מפוליאתילן בצפיפות גבוהה (HDPE) קוטר 50 מ"מ לצינור קיים קוטר 110 מ"מ, לרבות חיתוך הצינור הקיים, ספחים (מעבר קוטר,מופות לריתוך, הסתעפות) וחיבור</t>
  </si>
  <si>
    <t>התחברות של צינור שפכים חדש מ-HDPE בקוטר 110 מ"מ לצינור קיים קוטר 110 מ"מ לרבות חיתוך הצינור הקיים, הסתעפות, מופות לריתוך וחיבור</t>
  </si>
  <si>
    <t>קבועות תברואתיות ואביזריהן</t>
  </si>
  <si>
    <t>המחירים כוללים אספקה והתקנה בשלמות של הקבועות, חיבור למערכת מים, ספחים, זויות וברכיים לחיבור דלוחין,  ברזי ניל וקונזולות תמיכה.</t>
  </si>
  <si>
    <t>אסלה תלויה סוג א' כולל מושב ומכסה טריקה שקטה טיפוס כבד עם צירי מתכת מצופים כרום, פקק ביקורת כולל מנשא מקורי של היצרן על כל אביזריו - האסלות דגם פטרה 373 או ש"ע</t>
  </si>
  <si>
    <t>מיכל הדחה דו כמותי סמוי דגם נפטון או אהווי מתוצרת חרסה מק"ט 422 כולל ברז ניתוק פנימי וסידור תמיכה, פנל הפעלה מנירוסטה התקנה גבוהה, כולל  ברז זויתי צינור מלוי מנג'ט והתחברות לאסלה הכל עפ"י מפרט מכבי</t>
  </si>
  <si>
    <t>נקודת לכיור לרבות חבור למערכת מים וביוב, התקנת הכיור והסוללה, הכל בשלמות.</t>
  </si>
  <si>
    <t>סיפון "1¼ ניקל לכיור רחצה</t>
  </si>
  <si>
    <t>סיפון מטבח ליפסקי "2 או ש"ע מאושר על ידי מכבי לפי בחירת האדריכל</t>
  </si>
  <si>
    <t>סוללה פרח תוצרת "חמת" דגם אוורסט מק"ט 302843 היוצא ממשטח שיש, פיה בינונית קבועה בשירותים</t>
  </si>
  <si>
    <t>ברז פרח תוצרת "חמת" סדרת אוורסט גמר כרום ניקל עם פיה ארוכה מסתובבת מק"ט 302853 ח.צוות, ח.מעבדה</t>
  </si>
  <si>
    <t>חסכם מגומיה בתוך ברז הספקה להקטנת כמות המים ושמירה על הלחץ</t>
  </si>
  <si>
    <t>הכנה בלבד למתקן מים קרים מטיפוס "מי קר" דוגמת תוצרת ת.נ.ה. כולל צנרת, הספקה, ניקוז והתקנה מושלמת (לא כולל המתקן)</t>
  </si>
  <si>
    <t>עבודות טיח</t>
  </si>
  <si>
    <t>..</t>
  </si>
  <si>
    <t>תיקוני טיח ברצועות צרות עד רוחב 30 ס"מ, כולל החלקה ופילוס עד להתאמה לקירות מסביב.</t>
  </si>
  <si>
    <t>עבודות ריצוף וחיפוי</t>
  </si>
  <si>
    <t>הערה 1: לתשומת לב הקבלן מחירי ריצופים וחיפויים בפרק זה כוללים גם אספקת 5% נוספים של אריחים שיעברו לרשות המזמין.</t>
  </si>
  <si>
    <t>יר כולל גם השלמות ריצוף מצע ופילוס השטח.</t>
  </si>
  <si>
    <t>ריצוף באריחי גרניט-פורצלן במידות 80x80 ס"מ R9 מדגמים מתוארים במפרט "מכבי" מסוג וגוון מאושר על ידי האדריכל. במחיר יסוד 80 ש"ח/מ"ר, בשיטת "Cut to size", עיצוב תפרים/פוגות ברוחב 3 מ"מ ומילוי ברובה אקרילי מסוג MAPEIGRIGIO CEMETO עם פיגמנט בגוון לבחירת האדריכל. במקרה של ביצוע בהדבקה על גבי ריצוף קיים המחיר כולל גם השלמות ריצוף, מצע ופילוס השטח.</t>
  </si>
  <si>
    <t>כנ"ל, אך R11</t>
  </si>
  <si>
    <t>פנלים מסוג הריצוף הנ"ל (מוכנים או חתוכים) בגובה עד 8 ס"מ.</t>
  </si>
  <si>
    <t>שילוב פס גרניט פורצלן ברוחב כ-6 ס"מ בגוון כחול בתוך הריצוף</t>
  </si>
  <si>
    <t>חיפוי קירות ביריעות ויניל "שיינזון" דגם WC-40 בגובה 120 ס"מ בגוון על פי בחירת האדריכל, כולל פרופיל סיום דגם TOP CAP בגוון זהה ליריעה.</t>
  </si>
  <si>
    <t>פרופילי אלומיניום עם ציפוי דקורטיבי תוצרת PAWLING דגם CG-20 או ש"ע תוצרת  PC בגובה 240 ס"מI</t>
  </si>
  <si>
    <t>ספים בין סוגי ריצוף שונים מסרגלי נירוסטה של "איל ציפויים".</t>
  </si>
  <si>
    <t>חיפוי קרמי בקירות במידות 60x20 ס"מ לבן מט מסוג המתואר במפרט וגוון לפי בחירת האדריכל במחיר יסוד 80 ש"ח/מ"ר, רובה בגוון 100 Mapei White מיקום: קירות שרותים.</t>
  </si>
  <si>
    <t>חיפוי קרמיקה מכל סוג שהוא בגב ארון NG10 במעבדה, כולל רובה.</t>
  </si>
  <si>
    <t>מראה מלוטשת 6 מ"מ במידות כ-50x80 ס"מ כולל מסגרת מפרופיל אלומיניום.</t>
  </si>
  <si>
    <t>הדבקת פילם אטום לחלוטין בגוון אפור בהיר לחלונות שנאטמים, להסתרת קיר גבס על פי האפיון בתוכנית</t>
  </si>
  <si>
    <t>עבודות צביעה</t>
  </si>
  <si>
    <t>הערה: לתשומת לב הקבלן:  - אין הבדל במחירי צביעה ורענוון צבע בקירות, תקרות, עמודים וכד' בין משטחי טיח, גבס או בטון.  - המדידה של הצביעה היא לפי פריסת שטחים צבועים לרבות שטחים צרים וקטעים קטנים.</t>
  </si>
  <si>
    <t>צביעת קירות, תקרות עמודים וסינרים (משטחי טיח, בטון וגבס) במערכת "סופרקריל" בגוונים לפי בחירת האדריכל, כולל:  - הכנת השטח לרבות שימוש בשפכטל. - צביעה בשלוש שכבות</t>
  </si>
  <si>
    <t>רענון צבע סופרלק על גבי מסגרות קיימות מרחב מוגן (דלת, חלון, צינורות איוורור)</t>
  </si>
  <si>
    <t>עבודות אלומיניום</t>
  </si>
  <si>
    <t>מודגש בזאת שתאורי העבודות כמצויין בסעיפים להלן הינם מינימליים וסכמטיים ביותר ונועדו אך ורק לזהות את המוצר ו/או הפריט לצורך קביעת מחיר היחידה על ידי הקבלן המציע.  התאור המלא של המוצרים ו/או הפריטים נמצא בתכניות ורשימות האדריכל. כל המוצרים ו/או הפריטים להלן יכללו את כל הנדרש לבצוע מושלם של העבודות לרב ות המשקופים, כל הפרזול הדרוש לרבות צירי רצפה ומחזירי דלת עליונים, ידיות בהלה, תריסים, ארגזי תריסים והכנות לפתיחה חשמלית.</t>
  </si>
  <si>
    <t>כל הצבע והצביעה, מלויים אקוסטיים, הזכוכית והזגוג, ציפוי נירוסטה/פליז,  עמודוני חיזוק, פרופילי הגנה וכל חומרי הצפוי חומרי האטימה - הכל כמצויין בתכניות ובמפרטים. כמו כן כוללים המפרטים למיניהם הוראות והנחיות משלימות שעל הקבלן לקחתן בחשבון בעת שיכין את כתב הצעתו וכן בעת הבצוע עצמו באם הענקה לו הרשות לבצ ע, ראה חוברות רשימת דלתות, ארונות ופרטי מסגרות של האדריכל. ראה גם מפרט טכני מיוחד.</t>
  </si>
  <si>
    <t>דלת כניסה ראשית + ויטרינה קבועה AL-01 מידות נומינליות: 220x210 ס"מ</t>
  </si>
  <si>
    <t>דלת חדר יועץ AL-02 מידות נומינליות: 105x210 ס"מ</t>
  </si>
  <si>
    <t>אלמנטים מתועשים</t>
  </si>
  <si>
    <t>הערה 1: לתשומת לב הקבלן: גוונים של L+Z, פרופיל U ופיין ליין בגוון לפי בחירת האדריכל. הערה 2: המחירים בפרק זה כוללים גם סגירת כל מעברים במחיצות שנוצרו תוך כדי העבודה עבור מערכות עד גובה תקרה קונסטרוקטיבית. הערה 3: מרחקים בין פרופילי שילדה אנכיים לא יעלה על 40 ס"מ.</t>
  </si>
  <si>
    <t>כד'. הכל בשלמות לפי המפרט ופרטים מאושרים ע"י המפקח. לתשומת לב הקבלן: כל החלקים אופקיים בתקרות נמדדות לפי סעיף זה. כד'. הכל בשלמות לפי המפרט ופרטים מאושרים ע"י המפקח. לתשומת לב הקבלן: כל החלקים אופקיים בתקרות נמדדות לפי סעיף זה.</t>
  </si>
  <si>
    <t>מחיצות גבס חד-קרומיות, לרבות דפנות של נישות (לוח גבס רגיל בכל דופן) בעובי כ-10-11 ס"מ. הכל בשלמות כמתואר במפרט. לרבות בידוד אקוסטי במזרוני צמר זכוכית "2 (24 ק"ג/מ"ק) בתוך פויל עמיד אש.</t>
  </si>
  <si>
    <t>מחיצות גבס דו-קרומיות (שני לוחות גבס רגיל, בכל דופן) בעובי כ-13 ס"מ הכל בשלמות כמתואר במפרט. לרבות בידוד אקוסטי במזרוני צמר זכוכית "2 (24 ק"ג/מ"ק) בתוך פויל עמיד אש.</t>
  </si>
  <si>
    <t>ציפוי קירות ו/או עמודים קיימים בלוחות גבס רגיל ו/או גבס ירוק, על גבי קירות לרבות גליפים על גבי שילדת פח מפרופילי מכופפים בעובי כולל כ-5-11 ס"מ כולל גם שילוב פח פלדה מגולוון בעובי 3 מ"מ חיזוק פינות/ גליפים בפרופילי RHS לרבות פלטות עיגון ועוגנים לרצפה ולתקרה. הכל בשלמות כמתואר במפרט.</t>
  </si>
  <si>
    <t>כנ"ל, ציפוי קירות אך ללא שילוב פח פלדה</t>
  </si>
  <si>
    <t>תוספת עבור שימוש עבור גבס ירוק במקום גבס רגיל. מדידה: לפי שכבת חיפוי</t>
  </si>
  <si>
    <t>תוספת עבור ציפוי גבס עבור שכבת בידוד טרמי ממזרוני צמר זכוכית בעובי "2 ובמשקל 24 ק"ג/מ"ק.</t>
  </si>
  <si>
    <t>חיזוקים לתליית ארונות עליונים ע"י שילוב במחיצת גבס פח פלדה 2 מ"מ לכל אורך הארון, ראה גיליון 21 בפרטים סטנדרטיים של "מכבי". המדידה לפי שטח פח.</t>
  </si>
  <si>
    <t>חיזוקים לתליה/קביעת אלמנטים שונים ע"י קיר גבס ע"י שילוב במחיצה לוח דיקט סנדביץ' בעובי 18 מ"מ, ראה פרט בגיליון 23 של הפרטים הסטנדרטיים של "מכבי". המדידה לפי שטח "דיקט".</t>
  </si>
  <si>
    <t>אלמנטים תיקניים לפי פרט מכבי לתליית כיורים משולבים במחיצה/ציפוי גבס.</t>
  </si>
  <si>
    <t>סגירות מעל ובחזית מיכלי הדחה וארונות שרות על ידי לוחות גבס ירוק בשטחים אופקיים ואנכיים. המדידה: לפי שטח פריסת ציפוי גבס.</t>
  </si>
  <si>
    <t>עמודי דמה ו/או עמודי דמה בולטים (בלוטות אנכיות מקורות) או דפנות תעלות לסגירת צנרת מלוחות גבס רגיל ו/או ירוק ברוחב 20-40 ס"מ. המדידה: לפי אורך הדופן</t>
  </si>
  <si>
    <t>קטעים ורצועות תקרות מלוחות רגיל וירוק גבס מסודרים במפלסים שונים, לרבות משולבים בתוך תקרות אחרות בקטעים קטנים וברצועות צרות בקוים ישרים ומעוגלים (כולל בתחתית "קרניזים") לרבות פרופילי משולבים בתקרה, מערכת תליה, איחוי תפרים, הכנות לצביעה, התאמות למערכות חשמל ומזוג אויר לרבות פתחים במידות וצורות שונות ו</t>
  </si>
  <si>
    <t>אלמנטים אנכיים בתקרות גבס בקוים ישרים/ קוים מעוגלים (מגשרי גובה בין סוגי תקרות שונים מסתורי תאורה וכד') מלוחות גבס בגובה עד וכולל 40 ס"מ הנראה לעין כולל גם פינה מתכתית, פרופילי סגירת קצה של לוח גבס, הכנת פתחים למיזוג אויר ותאורה. המדידה לפי מטר אורך של אלמנט, לפי גובה הנראה לעין.</t>
  </si>
  <si>
    <t>תקרות תותב מפלטות מינרליות במידות 60x60 ס"מ מדגם Adventage A או ש"ע, מונח בגוון לבן. המחיר כולל גם שלד נושא מערכת תליה גלויה וחיבורה לתקרה, פרופילים L+Z בהיקפים, סביב לעמודים וכד', חיתוך פינות בגרונג, עיבוד מסביב לפתחי תאורה, הכנות למערכת אלקטרומכנית.</t>
  </si>
  <si>
    <t>תקרות תותבות ממגשי פח בלתי מחורר מגולוון וצבוע בתנור "פרי פיינטד" ברוחב 30 ס"מ, כל היתר כמתואר בסעיף 22.180.</t>
  </si>
  <si>
    <t>עבודות הריסה ופירוק</t>
  </si>
  <si>
    <t>הערה 1: המחירים כוללים גם סילוק הריסות למקום שפיכה מאושר על ידי הרשות המקומית לרבות תשלום אגרות הטמנה.</t>
  </si>
  <si>
    <t>הריסות ופירוקים, כוללים: - מחיצות מכל הסוגים. - חיפויים כולל פניםשל רצפות. - ריצוף במקום המיועד לבניית שרותים. - דלתות, ארונות, חלונות וארונות. - מערכות חשמל, תברואה ומיזוג אויר. הכל בשלמות לפי תוכנית הריסות.</t>
  </si>
  <si>
    <t>פירוק והשלמת ריצוף קיימים ברצועות ברוחבים שונים לצורך העברת קווי מערכות.</t>
  </si>
  <si>
    <t>פירוק ריצוף קיים (סעיף אופציונלי).</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</si>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</sst>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77"/>
      <scheme val="minor"/>
    </font>
    <font>
      <b/>
      <sz val="11"/>
      <color theme="1"/>
      <name val="Calibri"/>
      <family val="2"/>
      <scheme val="minor"/>
    </font>
    <font>
      <b/>
      <sz val="11"/>
      <color indexed="12"/>
      <name val="Calibri"/>
      <family val="2"/>
      <scheme val="minor"/>
    </font>
    <font>
      <b/>
      <sz val="11"/>
      <color indexed="10"/>
      <name val="Calibri"/>
      <family val="2"/>
      <scheme val="minor"/>
    </font>
    <font>
      <sz val="11"/>
      <color indexed="10"/>
      <name val="Calibri"/>
      <family val="2"/>
      <charset val="177"/>
      <scheme val="minor"/>
    </font>
    <font>
      <sz val="11"/>
      <color indexed="12"/>
      <name val="Calibri"/>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0" fillId="0" borderId="1" xfId="0" applyBorder="1" applyAlignment="1">
      <alignment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3" fillId="4" borderId="1" xfId="0" applyFont="1" applyFill="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0" fillId="3" borderId="1" xfId="0" applyFill="1" applyBorder="1" applyAlignment="1" applyProtection="1">
      <alignment wrapText="1"/>
      <protection locked="0"/>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0" fontId="1" fillId="0" borderId="0" xfId="0" applyFont="1" applyAlignment="1" applyProtection="1">
      <alignment wrapText="1"/>
      <protection hidden="1"/>
    </xf>
    <xf numFmtId="0" fontId="1" fillId="0" borderId="0" xfId="0" applyFont="1"/>
    <xf numFmtId="0" fontId="2" fillId="0" borderId="0" xfId="0" applyFo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8"/>
  <sheetViews>
    <sheetView showGridLines="0" rightToLeft="1" tabSelected="1" zoomScale="80" zoomScaleNormal="80" workbookViewId="0">
      <pane ySplit="1" topLeftCell="A2" activePane="bottomLeft" state="frozen"/>
      <selection pane="bottomLeft" activeCell="A2" sqref="A2"/>
    </sheetView>
  </sheetViews>
  <sheetFormatPr defaultColWidth="8.77734375" defaultRowHeight="14.4" x14ac:dyDescent="0.3"/>
  <cols>
    <col min="1" max="4" width="5.6640625" style="1" customWidth="1"/>
    <col min="5" max="5" width="55.6640625" style="1" customWidth="1"/>
    <col min="6" max="6" width="6.6640625" style="1" customWidth="1"/>
    <col min="7" max="7" width="12.6640625" style="1" customWidth="1"/>
    <col min="8" max="8" width="12.6640625" style="3" customWidth="1"/>
    <col min="9" max="9" width="6.6640625" style="3" customWidth="1"/>
    <col min="10" max="15" width="12.6640625" style="1" customWidth="1"/>
    <col min="16" max="26" width="8.77734375" style="1"/>
    <col min="27" max="27" width="0" style="1" hidden="1" customWidth="1"/>
    <col min="28" max="16384" width="8.77734375" style="1"/>
  </cols>
  <sheetData>
    <row r="1" spans="1:28" ht="31.05" customHeight="1" x14ac:dyDescent="0.3">
      <c r="A1" s="4" t="s">
        <v>0</v>
      </c>
      <c r="B1" s="4" t="s">
        <v>1</v>
      </c>
      <c r="C1" s="4" t="s">
        <v>2</v>
      </c>
      <c r="D1" s="5" t="s">
        <v>3</v>
      </c>
      <c r="E1" s="4" t="s">
        <v>4</v>
      </c>
      <c r="F1" s="4" t="s">
        <v>5</v>
      </c>
      <c r="G1" s="4" t="s">
        <v>6</v>
      </c>
      <c r="H1" s="6" t="s">
        <v>7</v>
      </c>
      <c r="I1" s="6" t="s">
        <v>8</v>
      </c>
      <c r="J1" s="4" t="s">
        <v>9</v>
      </c>
      <c r="K1" s="4" t="s">
        <v>10</v>
      </c>
      <c r="L1" s="4" t="s">
        <v>11</v>
      </c>
      <c r="M1" s="4" t="s">
        <v>12</v>
      </c>
      <c r="N1" s="4" t="s">
        <v>13</v>
      </c>
      <c r="O1" s="4" t="s">
        <v>14</v>
      </c>
      <c r="P1" s="7"/>
      <c r="Q1" s="7"/>
      <c r="Z1" s="2">
        <f>SUM(L3:L141)*(100-ROUND(I2,2))/100+SUM(H:H)</f>
        <v>0</v>
      </c>
      <c r="AB1" s="2">
        <f>ROUND(100*AVERAGEA(AA:AA),0)</f>
        <v>0</v>
      </c>
    </row>
    <row r="2" spans="1:28" x14ac:dyDescent="0.3">
      <c r="A2" s="23"/>
      <c r="B2" s="23"/>
      <c r="C2" s="23"/>
      <c r="D2" s="23"/>
      <c r="E2" s="23" t="s">
        <v>15</v>
      </c>
      <c r="F2" s="8"/>
      <c r="G2" s="8"/>
      <c r="H2" s="9"/>
      <c r="I2" s="10"/>
      <c r="J2" s="11">
        <f>SUM(L3:L141)</f>
        <v>0</v>
      </c>
      <c r="K2" s="7"/>
      <c r="L2" s="7"/>
      <c r="M2" s="12">
        <f>SUM(L3:L141)*(100-ROUND(I2,2))/100</f>
        <v>0</v>
      </c>
      <c r="N2" s="7"/>
      <c r="O2" s="7"/>
      <c r="P2" s="7"/>
      <c r="Q2" s="7">
        <f>SUM(Q3:Q141)</f>
        <v>0</v>
      </c>
      <c r="AA2" s="2">
        <f t="shared" ref="AA2:AA33" si="0">H2*D2*C2*B2+I2*(D2+C2+B2+A2+1)</f>
        <v>0</v>
      </c>
    </row>
    <row r="3" spans="1:28" x14ac:dyDescent="0.3">
      <c r="A3" s="23"/>
      <c r="B3" s="23">
        <v>2</v>
      </c>
      <c r="C3" s="23"/>
      <c r="D3" s="23"/>
      <c r="E3" s="23" t="s">
        <v>16</v>
      </c>
      <c r="F3" s="8"/>
      <c r="G3" s="8"/>
      <c r="H3" s="9"/>
      <c r="I3" s="10"/>
      <c r="J3" s="11">
        <f>SUM(K4:K10)</f>
        <v>0</v>
      </c>
      <c r="K3" s="7"/>
      <c r="L3" s="7">
        <f>SUM(K4:K10)*(100-ROUND(I3,2))/100</f>
        <v>0</v>
      </c>
      <c r="M3" s="7"/>
      <c r="N3" s="7"/>
      <c r="O3" s="7"/>
      <c r="P3" s="7"/>
      <c r="Q3" s="7"/>
      <c r="AA3" s="2">
        <f t="shared" si="0"/>
        <v>0</v>
      </c>
    </row>
    <row r="4" spans="1:28" ht="28.8" x14ac:dyDescent="0.3">
      <c r="A4" s="24"/>
      <c r="B4" s="24">
        <v>2</v>
      </c>
      <c r="C4" s="24"/>
      <c r="D4" s="24">
        <v>10</v>
      </c>
      <c r="E4" s="24" t="s">
        <v>17</v>
      </c>
      <c r="F4" s="7"/>
      <c r="G4" s="7">
        <v>0</v>
      </c>
      <c r="H4" s="13">
        <v>0</v>
      </c>
      <c r="I4" s="14"/>
      <c r="J4" s="7">
        <f>G4*ROUND(H4,2)</f>
        <v>0</v>
      </c>
      <c r="K4" s="7"/>
      <c r="L4" s="7"/>
      <c r="M4" s="7"/>
      <c r="N4" s="7"/>
      <c r="O4" s="7"/>
      <c r="P4" s="15"/>
      <c r="Q4" s="7">
        <f>P4*H4</f>
        <v>0</v>
      </c>
      <c r="AA4" s="2">
        <f t="shared" si="0"/>
        <v>0</v>
      </c>
    </row>
    <row r="5" spans="1:28" x14ac:dyDescent="0.3">
      <c r="A5" s="4"/>
      <c r="B5" s="4">
        <v>2</v>
      </c>
      <c r="C5" s="4">
        <v>1</v>
      </c>
      <c r="D5" s="4"/>
      <c r="E5" s="4"/>
      <c r="F5" s="16"/>
      <c r="G5" s="16"/>
      <c r="H5" s="17"/>
      <c r="I5" s="18"/>
      <c r="J5" s="19">
        <f>SUM(J6:J10)</f>
        <v>0</v>
      </c>
      <c r="K5" s="7">
        <f>SUM(J6:J10)*(100-ROUND(I5,2))/100</f>
        <v>0</v>
      </c>
      <c r="L5" s="7"/>
      <c r="M5" s="7"/>
      <c r="N5" s="7"/>
      <c r="O5" s="7"/>
      <c r="P5" s="7"/>
      <c r="Q5" s="7"/>
      <c r="AA5" s="2">
        <f t="shared" si="0"/>
        <v>0</v>
      </c>
    </row>
    <row r="6" spans="1:28" ht="28.8" x14ac:dyDescent="0.3">
      <c r="A6" s="24"/>
      <c r="B6" s="24">
        <v>2</v>
      </c>
      <c r="C6" s="24">
        <v>1</v>
      </c>
      <c r="D6" s="24">
        <v>10</v>
      </c>
      <c r="E6" s="24" t="s">
        <v>18</v>
      </c>
      <c r="F6" s="7" t="s">
        <v>19</v>
      </c>
      <c r="G6" s="7">
        <v>5</v>
      </c>
      <c r="H6" s="13">
        <v>0</v>
      </c>
      <c r="I6" s="14"/>
      <c r="J6" s="7">
        <f>G6*ROUND(H6,2)</f>
        <v>0</v>
      </c>
      <c r="K6" s="7"/>
      <c r="L6" s="7"/>
      <c r="M6" s="7"/>
      <c r="N6" s="7"/>
      <c r="O6" s="7"/>
      <c r="P6" s="15"/>
      <c r="Q6" s="7">
        <f>P6*H6</f>
        <v>0</v>
      </c>
      <c r="AA6" s="2">
        <f t="shared" si="0"/>
        <v>0</v>
      </c>
    </row>
    <row r="7" spans="1:28" x14ac:dyDescent="0.3">
      <c r="A7" s="24"/>
      <c r="B7" s="24">
        <v>2</v>
      </c>
      <c r="C7" s="24">
        <v>1</v>
      </c>
      <c r="D7" s="24">
        <v>20</v>
      </c>
      <c r="E7" s="24" t="s">
        <v>20</v>
      </c>
      <c r="F7" s="7" t="s">
        <v>19</v>
      </c>
      <c r="G7" s="7">
        <v>2</v>
      </c>
      <c r="H7" s="13">
        <v>0</v>
      </c>
      <c r="I7" s="14"/>
      <c r="J7" s="7">
        <f>G7*ROUND(H7,2)</f>
        <v>0</v>
      </c>
      <c r="K7" s="7"/>
      <c r="L7" s="7"/>
      <c r="M7" s="7"/>
      <c r="N7" s="7"/>
      <c r="O7" s="7"/>
      <c r="P7" s="15"/>
      <c r="Q7" s="7">
        <f>P7*H7</f>
        <v>0</v>
      </c>
      <c r="AA7" s="2">
        <f t="shared" si="0"/>
        <v>0</v>
      </c>
    </row>
    <row r="8" spans="1:28" x14ac:dyDescent="0.3">
      <c r="A8" s="24"/>
      <c r="B8" s="24">
        <v>2</v>
      </c>
      <c r="C8" s="24">
        <v>1</v>
      </c>
      <c r="D8" s="24">
        <v>30</v>
      </c>
      <c r="E8" s="24" t="s">
        <v>21</v>
      </c>
      <c r="F8" s="7" t="s">
        <v>22</v>
      </c>
      <c r="G8" s="7">
        <v>1</v>
      </c>
      <c r="H8" s="13">
        <v>0</v>
      </c>
      <c r="I8" s="14"/>
      <c r="J8" s="7">
        <f>G8*ROUND(H8,2)</f>
        <v>0</v>
      </c>
      <c r="K8" s="7"/>
      <c r="L8" s="7"/>
      <c r="M8" s="7"/>
      <c r="N8" s="7"/>
      <c r="O8" s="7"/>
      <c r="P8" s="15"/>
      <c r="Q8" s="7">
        <f>P8*H8</f>
        <v>0</v>
      </c>
      <c r="AA8" s="2">
        <f t="shared" si="0"/>
        <v>0</v>
      </c>
    </row>
    <row r="9" spans="1:28" ht="43.2" x14ac:dyDescent="0.3">
      <c r="A9" s="24"/>
      <c r="B9" s="24">
        <v>2</v>
      </c>
      <c r="C9" s="24">
        <v>1</v>
      </c>
      <c r="D9" s="24">
        <v>40</v>
      </c>
      <c r="E9" s="24" t="s">
        <v>23</v>
      </c>
      <c r="F9" s="7" t="s">
        <v>24</v>
      </c>
      <c r="G9" s="7">
        <v>1</v>
      </c>
      <c r="H9" s="13">
        <v>0</v>
      </c>
      <c r="I9" s="14"/>
      <c r="J9" s="7">
        <f>G9*ROUND(H9,2)</f>
        <v>0</v>
      </c>
      <c r="K9" s="7"/>
      <c r="L9" s="7"/>
      <c r="M9" s="7"/>
      <c r="N9" s="7"/>
      <c r="O9" s="7"/>
      <c r="P9" s="15"/>
      <c r="Q9" s="7">
        <f>P9*H9</f>
        <v>0</v>
      </c>
      <c r="AA9" s="2">
        <f t="shared" si="0"/>
        <v>0</v>
      </c>
    </row>
    <row r="10" spans="1:28" ht="43.2" x14ac:dyDescent="0.3">
      <c r="A10" s="24"/>
      <c r="B10" s="24">
        <v>2</v>
      </c>
      <c r="C10" s="24">
        <v>1</v>
      </c>
      <c r="D10" s="24">
        <v>50</v>
      </c>
      <c r="E10" s="24" t="s">
        <v>23</v>
      </c>
      <c r="F10" s="7" t="s">
        <v>24</v>
      </c>
      <c r="G10" s="7">
        <v>1</v>
      </c>
      <c r="H10" s="13">
        <v>0</v>
      </c>
      <c r="I10" s="14"/>
      <c r="J10" s="7">
        <f>G10*ROUND(H10,2)</f>
        <v>0</v>
      </c>
      <c r="K10" s="7"/>
      <c r="L10" s="7"/>
      <c r="M10" s="7"/>
      <c r="N10" s="7"/>
      <c r="O10" s="7"/>
      <c r="P10" s="15"/>
      <c r="Q10" s="7">
        <f>P10*H10</f>
        <v>0</v>
      </c>
      <c r="AA10" s="2">
        <f t="shared" si="0"/>
        <v>0</v>
      </c>
    </row>
    <row r="11" spans="1:28" x14ac:dyDescent="0.3">
      <c r="A11" s="23"/>
      <c r="B11" s="23">
        <v>5</v>
      </c>
      <c r="C11" s="23"/>
      <c r="D11" s="23"/>
      <c r="E11" s="23" t="s">
        <v>25</v>
      </c>
      <c r="F11" s="8"/>
      <c r="G11" s="8"/>
      <c r="H11" s="9"/>
      <c r="I11" s="10"/>
      <c r="J11" s="11">
        <f>SUM(K12:K17)</f>
        <v>0</v>
      </c>
      <c r="K11" s="7"/>
      <c r="L11" s="7">
        <f>SUM(K12:K17)*(100-ROUND(I11,2))/100</f>
        <v>0</v>
      </c>
      <c r="M11" s="7"/>
      <c r="N11" s="7"/>
      <c r="O11" s="7"/>
      <c r="P11" s="7"/>
      <c r="Q11" s="7"/>
      <c r="AA11" s="2">
        <f t="shared" si="0"/>
        <v>0</v>
      </c>
    </row>
    <row r="12" spans="1:28" ht="57.6" x14ac:dyDescent="0.3">
      <c r="A12" s="24"/>
      <c r="B12" s="24">
        <v>5</v>
      </c>
      <c r="C12" s="24"/>
      <c r="D12" s="24">
        <v>10</v>
      </c>
      <c r="E12" s="24" t="s">
        <v>26</v>
      </c>
      <c r="F12" s="7"/>
      <c r="G12" s="7">
        <v>0</v>
      </c>
      <c r="H12" s="13">
        <v>0</v>
      </c>
      <c r="I12" s="14"/>
      <c r="J12" s="7">
        <f>G12*ROUND(H12,2)</f>
        <v>0</v>
      </c>
      <c r="K12" s="7"/>
      <c r="L12" s="7"/>
      <c r="M12" s="7"/>
      <c r="N12" s="7"/>
      <c r="O12" s="7"/>
      <c r="P12" s="15"/>
      <c r="Q12" s="7">
        <f>P12*H12</f>
        <v>0</v>
      </c>
      <c r="AA12" s="2">
        <f t="shared" si="0"/>
        <v>0</v>
      </c>
    </row>
    <row r="13" spans="1:28" ht="43.2" x14ac:dyDescent="0.3">
      <c r="A13" s="24"/>
      <c r="B13" s="24">
        <v>5</v>
      </c>
      <c r="C13" s="24"/>
      <c r="D13" s="24">
        <v>20</v>
      </c>
      <c r="E13" s="24" t="s">
        <v>27</v>
      </c>
      <c r="F13" s="7"/>
      <c r="G13" s="7">
        <v>0</v>
      </c>
      <c r="H13" s="13">
        <v>0</v>
      </c>
      <c r="I13" s="14"/>
      <c r="J13" s="7">
        <f>G13*ROUND(H13,2)</f>
        <v>0</v>
      </c>
      <c r="K13" s="7"/>
      <c r="L13" s="7"/>
      <c r="M13" s="7"/>
      <c r="N13" s="7"/>
      <c r="O13" s="7"/>
      <c r="P13" s="15"/>
      <c r="Q13" s="7">
        <f>P13*H13</f>
        <v>0</v>
      </c>
      <c r="AA13" s="2">
        <f t="shared" si="0"/>
        <v>0</v>
      </c>
    </row>
    <row r="14" spans="1:28" ht="28.8" x14ac:dyDescent="0.3">
      <c r="A14" s="24"/>
      <c r="B14" s="24">
        <v>5</v>
      </c>
      <c r="C14" s="24"/>
      <c r="D14" s="24">
        <v>40</v>
      </c>
      <c r="E14" s="24" t="s">
        <v>28</v>
      </c>
      <c r="F14" s="7"/>
      <c r="G14" s="7">
        <v>0</v>
      </c>
      <c r="H14" s="13">
        <v>0</v>
      </c>
      <c r="I14" s="14"/>
      <c r="J14" s="7">
        <f>G14*ROUND(H14,2)</f>
        <v>0</v>
      </c>
      <c r="K14" s="7"/>
      <c r="L14" s="7"/>
      <c r="M14" s="7"/>
      <c r="N14" s="7"/>
      <c r="O14" s="7"/>
      <c r="P14" s="15"/>
      <c r="Q14" s="7">
        <f>P14*H14</f>
        <v>0</v>
      </c>
      <c r="AA14" s="2">
        <f t="shared" si="0"/>
        <v>0</v>
      </c>
    </row>
    <row r="15" spans="1:28" x14ac:dyDescent="0.3">
      <c r="A15" s="4"/>
      <c r="B15" s="4">
        <v>5</v>
      </c>
      <c r="C15" s="4">
        <v>1</v>
      </c>
      <c r="D15" s="4"/>
      <c r="E15" s="4" t="s">
        <v>29</v>
      </c>
      <c r="F15" s="16"/>
      <c r="G15" s="16"/>
      <c r="H15" s="17"/>
      <c r="I15" s="18"/>
      <c r="J15" s="19">
        <f>SUM(J16:J17)</f>
        <v>0</v>
      </c>
      <c r="K15" s="7">
        <f>SUM(J16:J17)*(100-ROUND(I15,2))/100</f>
        <v>0</v>
      </c>
      <c r="L15" s="7"/>
      <c r="M15" s="7"/>
      <c r="N15" s="7"/>
      <c r="O15" s="7"/>
      <c r="P15" s="7"/>
      <c r="Q15" s="7"/>
      <c r="AA15" s="2">
        <f t="shared" si="0"/>
        <v>0</v>
      </c>
    </row>
    <row r="16" spans="1:28" ht="86.4" x14ac:dyDescent="0.3">
      <c r="A16" s="24"/>
      <c r="B16" s="24">
        <v>5</v>
      </c>
      <c r="C16" s="24">
        <v>1</v>
      </c>
      <c r="D16" s="24">
        <v>10</v>
      </c>
      <c r="E16" s="24" t="s">
        <v>30</v>
      </c>
      <c r="F16" s="7" t="s">
        <v>31</v>
      </c>
      <c r="G16" s="7">
        <v>3</v>
      </c>
      <c r="H16" s="13">
        <v>0</v>
      </c>
      <c r="I16" s="14"/>
      <c r="J16" s="7">
        <f>G16*ROUND(H16,2)</f>
        <v>0</v>
      </c>
      <c r="K16" s="7"/>
      <c r="L16" s="7"/>
      <c r="M16" s="7"/>
      <c r="N16" s="7"/>
      <c r="O16" s="7"/>
      <c r="P16" s="15"/>
      <c r="Q16" s="7">
        <f>P16*H16</f>
        <v>0</v>
      </c>
      <c r="AA16" s="2">
        <f t="shared" si="0"/>
        <v>0</v>
      </c>
    </row>
    <row r="17" spans="1:27" ht="28.8" x14ac:dyDescent="0.3">
      <c r="A17" s="24"/>
      <c r="B17" s="24">
        <v>5</v>
      </c>
      <c r="C17" s="24">
        <v>1</v>
      </c>
      <c r="D17" s="24">
        <v>20</v>
      </c>
      <c r="E17" s="24" t="s">
        <v>32</v>
      </c>
      <c r="F17" s="7" t="s">
        <v>31</v>
      </c>
      <c r="G17" s="7">
        <v>2</v>
      </c>
      <c r="H17" s="13">
        <v>0</v>
      </c>
      <c r="I17" s="14"/>
      <c r="J17" s="7">
        <f>G17*ROUND(H17,2)</f>
        <v>0</v>
      </c>
      <c r="K17" s="7"/>
      <c r="L17" s="7"/>
      <c r="M17" s="7"/>
      <c r="N17" s="7"/>
      <c r="O17" s="7"/>
      <c r="P17" s="15"/>
      <c r="Q17" s="7">
        <f>P17*H17</f>
        <v>0</v>
      </c>
      <c r="AA17" s="2">
        <f t="shared" si="0"/>
        <v>0</v>
      </c>
    </row>
    <row r="18" spans="1:27" x14ac:dyDescent="0.3">
      <c r="A18" s="23"/>
      <c r="B18" s="23">
        <v>6</v>
      </c>
      <c r="C18" s="23"/>
      <c r="D18" s="23"/>
      <c r="E18" s="23" t="s">
        <v>33</v>
      </c>
      <c r="F18" s="8"/>
      <c r="G18" s="8"/>
      <c r="H18" s="9"/>
      <c r="I18" s="10"/>
      <c r="J18" s="11">
        <f>SUM(K19:K40)</f>
        <v>0</v>
      </c>
      <c r="K18" s="7"/>
      <c r="L18" s="7">
        <f>SUM(K19:K40)*(100-ROUND(I18,2))/100</f>
        <v>0</v>
      </c>
      <c r="M18" s="7"/>
      <c r="N18" s="7"/>
      <c r="O18" s="7"/>
      <c r="P18" s="7"/>
      <c r="Q18" s="7"/>
      <c r="AA18" s="2">
        <f t="shared" si="0"/>
        <v>0</v>
      </c>
    </row>
    <row r="19" spans="1:27" ht="100.8" x14ac:dyDescent="0.3">
      <c r="A19" s="24"/>
      <c r="B19" s="24">
        <v>6</v>
      </c>
      <c r="C19" s="24"/>
      <c r="D19" s="24">
        <v>10</v>
      </c>
      <c r="E19" s="24" t="s">
        <v>34</v>
      </c>
      <c r="F19" s="7"/>
      <c r="G19" s="7">
        <v>0</v>
      </c>
      <c r="H19" s="13">
        <v>0</v>
      </c>
      <c r="I19" s="14"/>
      <c r="J19" s="7">
        <f>G19*ROUND(H19,2)</f>
        <v>0</v>
      </c>
      <c r="K19" s="7"/>
      <c r="L19" s="7"/>
      <c r="M19" s="7"/>
      <c r="N19" s="7"/>
      <c r="O19" s="7"/>
      <c r="P19" s="15"/>
      <c r="Q19" s="7">
        <f>P19*H19</f>
        <v>0</v>
      </c>
      <c r="AA19" s="2">
        <f t="shared" si="0"/>
        <v>0</v>
      </c>
    </row>
    <row r="20" spans="1:27" ht="72" x14ac:dyDescent="0.3">
      <c r="A20" s="24"/>
      <c r="B20" s="24">
        <v>6</v>
      </c>
      <c r="C20" s="24"/>
      <c r="D20" s="24">
        <v>20</v>
      </c>
      <c r="E20" s="24" t="s">
        <v>35</v>
      </c>
      <c r="F20" s="7"/>
      <c r="G20" s="7">
        <v>0</v>
      </c>
      <c r="H20" s="13">
        <v>0</v>
      </c>
      <c r="I20" s="14"/>
      <c r="J20" s="7">
        <f>G20*ROUND(H20,2)</f>
        <v>0</v>
      </c>
      <c r="K20" s="7"/>
      <c r="L20" s="7"/>
      <c r="M20" s="7"/>
      <c r="N20" s="7"/>
      <c r="O20" s="7"/>
      <c r="P20" s="15"/>
      <c r="Q20" s="7">
        <f>P20*H20</f>
        <v>0</v>
      </c>
      <c r="AA20" s="2">
        <f t="shared" si="0"/>
        <v>0</v>
      </c>
    </row>
    <row r="21" spans="1:27" ht="28.8" x14ac:dyDescent="0.3">
      <c r="A21" s="24"/>
      <c r="B21" s="24">
        <v>6</v>
      </c>
      <c r="C21" s="24"/>
      <c r="D21" s="24">
        <v>30</v>
      </c>
      <c r="E21" s="24" t="s">
        <v>36</v>
      </c>
      <c r="F21" s="7"/>
      <c r="G21" s="7">
        <v>0</v>
      </c>
      <c r="H21" s="13">
        <v>0</v>
      </c>
      <c r="I21" s="14"/>
      <c r="J21" s="7">
        <f>G21*ROUND(H21,2)</f>
        <v>0</v>
      </c>
      <c r="K21" s="7"/>
      <c r="L21" s="7"/>
      <c r="M21" s="7"/>
      <c r="N21" s="7"/>
      <c r="O21" s="7"/>
      <c r="P21" s="15"/>
      <c r="Q21" s="7">
        <f>P21*H21</f>
        <v>0</v>
      </c>
      <c r="AA21" s="2">
        <f t="shared" si="0"/>
        <v>0</v>
      </c>
    </row>
    <row r="22" spans="1:27" x14ac:dyDescent="0.3">
      <c r="A22" s="4"/>
      <c r="B22" s="4">
        <v>6</v>
      </c>
      <c r="C22" s="4">
        <v>1</v>
      </c>
      <c r="D22" s="4"/>
      <c r="E22" s="4" t="s">
        <v>37</v>
      </c>
      <c r="F22" s="16"/>
      <c r="G22" s="16"/>
      <c r="H22" s="17"/>
      <c r="I22" s="18"/>
      <c r="J22" s="19">
        <f>SUM(J23:J26)</f>
        <v>0</v>
      </c>
      <c r="K22" s="7">
        <f>SUM(J23:J26)*(100-ROUND(I22,2))/100</f>
        <v>0</v>
      </c>
      <c r="L22" s="7"/>
      <c r="M22" s="7"/>
      <c r="N22" s="7"/>
      <c r="O22" s="7"/>
      <c r="P22" s="7"/>
      <c r="Q22" s="7"/>
      <c r="AA22" s="2">
        <f t="shared" si="0"/>
        <v>0</v>
      </c>
    </row>
    <row r="23" spans="1:27" x14ac:dyDescent="0.3">
      <c r="A23" s="24"/>
      <c r="B23" s="24">
        <v>6</v>
      </c>
      <c r="C23" s="24">
        <v>1</v>
      </c>
      <c r="D23" s="24">
        <v>10</v>
      </c>
      <c r="E23" s="24" t="s">
        <v>38</v>
      </c>
      <c r="F23" s="7" t="s">
        <v>22</v>
      </c>
      <c r="G23" s="7">
        <v>1</v>
      </c>
      <c r="H23" s="13">
        <v>0</v>
      </c>
      <c r="I23" s="14"/>
      <c r="J23" s="7">
        <f>G23*ROUND(H23,2)</f>
        <v>0</v>
      </c>
      <c r="K23" s="7"/>
      <c r="L23" s="7"/>
      <c r="M23" s="7"/>
      <c r="N23" s="7"/>
      <c r="O23" s="7"/>
      <c r="P23" s="15"/>
      <c r="Q23" s="7">
        <f>P23*H23</f>
        <v>0</v>
      </c>
      <c r="AA23" s="2">
        <f t="shared" si="0"/>
        <v>0</v>
      </c>
    </row>
    <row r="24" spans="1:27" x14ac:dyDescent="0.3">
      <c r="A24" s="24"/>
      <c r="B24" s="24">
        <v>6</v>
      </c>
      <c r="C24" s="24">
        <v>1</v>
      </c>
      <c r="D24" s="24">
        <v>20</v>
      </c>
      <c r="E24" s="24" t="s">
        <v>39</v>
      </c>
      <c r="F24" s="7" t="s">
        <v>22</v>
      </c>
      <c r="G24" s="7">
        <v>2</v>
      </c>
      <c r="H24" s="13">
        <v>0</v>
      </c>
      <c r="I24" s="14"/>
      <c r="J24" s="7">
        <f>G24*ROUND(H24,2)</f>
        <v>0</v>
      </c>
      <c r="K24" s="7"/>
      <c r="L24" s="7"/>
      <c r="M24" s="7"/>
      <c r="N24" s="7"/>
      <c r="O24" s="7"/>
      <c r="P24" s="15"/>
      <c r="Q24" s="7">
        <f>P24*H24</f>
        <v>0</v>
      </c>
      <c r="AA24" s="2">
        <f t="shared" si="0"/>
        <v>0</v>
      </c>
    </row>
    <row r="25" spans="1:27" x14ac:dyDescent="0.3">
      <c r="A25" s="24"/>
      <c r="B25" s="24">
        <v>6</v>
      </c>
      <c r="C25" s="24">
        <v>1</v>
      </c>
      <c r="D25" s="24">
        <v>30</v>
      </c>
      <c r="E25" s="24" t="s">
        <v>40</v>
      </c>
      <c r="F25" s="7" t="s">
        <v>22</v>
      </c>
      <c r="G25" s="7">
        <v>1</v>
      </c>
      <c r="H25" s="13">
        <v>0</v>
      </c>
      <c r="I25" s="14"/>
      <c r="J25" s="7">
        <f>G25*ROUND(H25,2)</f>
        <v>0</v>
      </c>
      <c r="K25" s="7"/>
      <c r="L25" s="7"/>
      <c r="M25" s="7"/>
      <c r="N25" s="7"/>
      <c r="O25" s="7"/>
      <c r="P25" s="15"/>
      <c r="Q25" s="7">
        <f>P25*H25</f>
        <v>0</v>
      </c>
      <c r="AA25" s="2">
        <f t="shared" si="0"/>
        <v>0</v>
      </c>
    </row>
    <row r="26" spans="1:27" x14ac:dyDescent="0.3">
      <c r="A26" s="24"/>
      <c r="B26" s="24">
        <v>6</v>
      </c>
      <c r="C26" s="24">
        <v>1</v>
      </c>
      <c r="D26" s="24">
        <v>40</v>
      </c>
      <c r="E26" s="24" t="s">
        <v>41</v>
      </c>
      <c r="F26" s="7" t="s">
        <v>22</v>
      </c>
      <c r="G26" s="7">
        <v>1</v>
      </c>
      <c r="H26" s="13">
        <v>0</v>
      </c>
      <c r="I26" s="14"/>
      <c r="J26" s="7">
        <f>G26*ROUND(H26,2)</f>
        <v>0</v>
      </c>
      <c r="K26" s="7"/>
      <c r="L26" s="7"/>
      <c r="M26" s="7"/>
      <c r="N26" s="7"/>
      <c r="O26" s="7"/>
      <c r="P26" s="15"/>
      <c r="Q26" s="7">
        <f>P26*H26</f>
        <v>0</v>
      </c>
      <c r="AA26" s="2">
        <f t="shared" si="0"/>
        <v>0</v>
      </c>
    </row>
    <row r="27" spans="1:27" x14ac:dyDescent="0.3">
      <c r="A27" s="4"/>
      <c r="B27" s="4">
        <v>6</v>
      </c>
      <c r="C27" s="4">
        <v>2</v>
      </c>
      <c r="D27" s="4"/>
      <c r="E27" s="4" t="s">
        <v>42</v>
      </c>
      <c r="F27" s="16"/>
      <c r="G27" s="16"/>
      <c r="H27" s="17"/>
      <c r="I27" s="18"/>
      <c r="J27" s="19">
        <f>SUM(J28:J35)</f>
        <v>0</v>
      </c>
      <c r="K27" s="7">
        <f>SUM(J28:J35)*(100-ROUND(I27,2))/100</f>
        <v>0</v>
      </c>
      <c r="L27" s="7"/>
      <c r="M27" s="7"/>
      <c r="N27" s="7"/>
      <c r="O27" s="7"/>
      <c r="P27" s="7"/>
      <c r="Q27" s="7"/>
      <c r="AA27" s="2">
        <f t="shared" si="0"/>
        <v>0</v>
      </c>
    </row>
    <row r="28" spans="1:27" x14ac:dyDescent="0.3">
      <c r="A28" s="24"/>
      <c r="B28" s="24">
        <v>6</v>
      </c>
      <c r="C28" s="24">
        <v>2</v>
      </c>
      <c r="D28" s="24">
        <v>10</v>
      </c>
      <c r="E28" s="24" t="s">
        <v>43</v>
      </c>
      <c r="F28" s="7" t="s">
        <v>22</v>
      </c>
      <c r="G28" s="7">
        <v>1</v>
      </c>
      <c r="H28" s="13">
        <v>0</v>
      </c>
      <c r="I28" s="14"/>
      <c r="J28" s="7">
        <f t="shared" ref="J28:J35" si="1">G28*ROUND(H28,2)</f>
        <v>0</v>
      </c>
      <c r="K28" s="7"/>
      <c r="L28" s="7"/>
      <c r="M28" s="7"/>
      <c r="N28" s="7"/>
      <c r="O28" s="7"/>
      <c r="P28" s="15"/>
      <c r="Q28" s="7">
        <f t="shared" ref="Q28:Q35" si="2">P28*H28</f>
        <v>0</v>
      </c>
      <c r="AA28" s="2">
        <f t="shared" si="0"/>
        <v>0</v>
      </c>
    </row>
    <row r="29" spans="1:27" x14ac:dyDescent="0.3">
      <c r="A29" s="24"/>
      <c r="B29" s="24">
        <v>6</v>
      </c>
      <c r="C29" s="24">
        <v>2</v>
      </c>
      <c r="D29" s="24">
        <v>20</v>
      </c>
      <c r="E29" s="24" t="s">
        <v>44</v>
      </c>
      <c r="F29" s="7" t="s">
        <v>22</v>
      </c>
      <c r="G29" s="7">
        <v>1</v>
      </c>
      <c r="H29" s="13">
        <v>0</v>
      </c>
      <c r="I29" s="14"/>
      <c r="J29" s="7">
        <f t="shared" si="1"/>
        <v>0</v>
      </c>
      <c r="K29" s="7"/>
      <c r="L29" s="7"/>
      <c r="M29" s="7"/>
      <c r="N29" s="7"/>
      <c r="O29" s="7"/>
      <c r="P29" s="15"/>
      <c r="Q29" s="7">
        <f t="shared" si="2"/>
        <v>0</v>
      </c>
      <c r="AA29" s="2">
        <f t="shared" si="0"/>
        <v>0</v>
      </c>
    </row>
    <row r="30" spans="1:27" x14ac:dyDescent="0.3">
      <c r="A30" s="24"/>
      <c r="B30" s="24">
        <v>6</v>
      </c>
      <c r="C30" s="24">
        <v>2</v>
      </c>
      <c r="D30" s="24">
        <v>30</v>
      </c>
      <c r="E30" s="24" t="s">
        <v>45</v>
      </c>
      <c r="F30" s="7" t="s">
        <v>22</v>
      </c>
      <c r="G30" s="7">
        <v>1</v>
      </c>
      <c r="H30" s="13">
        <v>0</v>
      </c>
      <c r="I30" s="14"/>
      <c r="J30" s="7">
        <f t="shared" si="1"/>
        <v>0</v>
      </c>
      <c r="K30" s="7"/>
      <c r="L30" s="7"/>
      <c r="M30" s="7"/>
      <c r="N30" s="7"/>
      <c r="O30" s="7"/>
      <c r="P30" s="15"/>
      <c r="Q30" s="7">
        <f t="shared" si="2"/>
        <v>0</v>
      </c>
      <c r="AA30" s="2">
        <f t="shared" si="0"/>
        <v>0</v>
      </c>
    </row>
    <row r="31" spans="1:27" x14ac:dyDescent="0.3">
      <c r="A31" s="24"/>
      <c r="B31" s="24">
        <v>6</v>
      </c>
      <c r="C31" s="24">
        <v>2</v>
      </c>
      <c r="D31" s="24">
        <v>40</v>
      </c>
      <c r="E31" s="24" t="s">
        <v>46</v>
      </c>
      <c r="F31" s="7" t="s">
        <v>22</v>
      </c>
      <c r="G31" s="7">
        <v>1</v>
      </c>
      <c r="H31" s="13">
        <v>0</v>
      </c>
      <c r="I31" s="14"/>
      <c r="J31" s="7">
        <f t="shared" si="1"/>
        <v>0</v>
      </c>
      <c r="K31" s="7"/>
      <c r="L31" s="7"/>
      <c r="M31" s="7"/>
      <c r="N31" s="7"/>
      <c r="O31" s="7"/>
      <c r="P31" s="15"/>
      <c r="Q31" s="7">
        <f t="shared" si="2"/>
        <v>0</v>
      </c>
      <c r="AA31" s="2">
        <f t="shared" si="0"/>
        <v>0</v>
      </c>
    </row>
    <row r="32" spans="1:27" x14ac:dyDescent="0.3">
      <c r="A32" s="24"/>
      <c r="B32" s="24">
        <v>6</v>
      </c>
      <c r="C32" s="24">
        <v>2</v>
      </c>
      <c r="D32" s="24">
        <v>50</v>
      </c>
      <c r="E32" s="24" t="s">
        <v>47</v>
      </c>
      <c r="F32" s="7" t="s">
        <v>22</v>
      </c>
      <c r="G32" s="7">
        <v>1</v>
      </c>
      <c r="H32" s="13">
        <v>0</v>
      </c>
      <c r="I32" s="14"/>
      <c r="J32" s="7">
        <f t="shared" si="1"/>
        <v>0</v>
      </c>
      <c r="K32" s="7"/>
      <c r="L32" s="7"/>
      <c r="M32" s="7"/>
      <c r="N32" s="7"/>
      <c r="O32" s="7"/>
      <c r="P32" s="15"/>
      <c r="Q32" s="7">
        <f t="shared" si="2"/>
        <v>0</v>
      </c>
      <c r="AA32" s="2">
        <f t="shared" si="0"/>
        <v>0</v>
      </c>
    </row>
    <row r="33" spans="1:27" x14ac:dyDescent="0.3">
      <c r="A33" s="24"/>
      <c r="B33" s="24">
        <v>6</v>
      </c>
      <c r="C33" s="24">
        <v>2</v>
      </c>
      <c r="D33" s="24">
        <v>60</v>
      </c>
      <c r="E33" s="24" t="s">
        <v>48</v>
      </c>
      <c r="F33" s="7" t="s">
        <v>22</v>
      </c>
      <c r="G33" s="7">
        <v>1</v>
      </c>
      <c r="H33" s="13">
        <v>0</v>
      </c>
      <c r="I33" s="14"/>
      <c r="J33" s="7">
        <f t="shared" si="1"/>
        <v>0</v>
      </c>
      <c r="K33" s="7"/>
      <c r="L33" s="7"/>
      <c r="M33" s="7"/>
      <c r="N33" s="7"/>
      <c r="O33" s="7"/>
      <c r="P33" s="15"/>
      <c r="Q33" s="7">
        <f t="shared" si="2"/>
        <v>0</v>
      </c>
      <c r="AA33" s="2">
        <f t="shared" si="0"/>
        <v>0</v>
      </c>
    </row>
    <row r="34" spans="1:27" x14ac:dyDescent="0.3">
      <c r="A34" s="24"/>
      <c r="B34" s="24">
        <v>6</v>
      </c>
      <c r="C34" s="24">
        <v>2</v>
      </c>
      <c r="D34" s="24">
        <v>70</v>
      </c>
      <c r="E34" s="24" t="s">
        <v>49</v>
      </c>
      <c r="F34" s="7" t="s">
        <v>22</v>
      </c>
      <c r="G34" s="7">
        <v>1</v>
      </c>
      <c r="H34" s="13">
        <v>0</v>
      </c>
      <c r="I34" s="14"/>
      <c r="J34" s="7">
        <f t="shared" si="1"/>
        <v>0</v>
      </c>
      <c r="K34" s="7"/>
      <c r="L34" s="7"/>
      <c r="M34" s="7"/>
      <c r="N34" s="7"/>
      <c r="O34" s="7"/>
      <c r="P34" s="15"/>
      <c r="Q34" s="7">
        <f t="shared" si="2"/>
        <v>0</v>
      </c>
      <c r="AA34" s="2">
        <f t="shared" ref="AA34:AA65" si="3">H34*D34*C34*B34+I34*(D34+C34+B34+A34+1)</f>
        <v>0</v>
      </c>
    </row>
    <row r="35" spans="1:27" ht="28.8" x14ac:dyDescent="0.3">
      <c r="A35" s="24"/>
      <c r="B35" s="24">
        <v>6</v>
      </c>
      <c r="C35" s="24">
        <v>2</v>
      </c>
      <c r="D35" s="24">
        <v>80</v>
      </c>
      <c r="E35" s="24" t="s">
        <v>50</v>
      </c>
      <c r="F35" s="7" t="s">
        <v>22</v>
      </c>
      <c r="G35" s="7">
        <v>1</v>
      </c>
      <c r="H35" s="13">
        <v>0</v>
      </c>
      <c r="I35" s="14"/>
      <c r="J35" s="7">
        <f t="shared" si="1"/>
        <v>0</v>
      </c>
      <c r="K35" s="7"/>
      <c r="L35" s="7"/>
      <c r="M35" s="7"/>
      <c r="N35" s="7"/>
      <c r="O35" s="7"/>
      <c r="P35" s="15"/>
      <c r="Q35" s="7">
        <f t="shared" si="2"/>
        <v>0</v>
      </c>
      <c r="AA35" s="2">
        <f t="shared" si="3"/>
        <v>0</v>
      </c>
    </row>
    <row r="36" spans="1:27" x14ac:dyDescent="0.3">
      <c r="A36" s="4"/>
      <c r="B36" s="4">
        <v>6</v>
      </c>
      <c r="C36" s="4">
        <v>3</v>
      </c>
      <c r="D36" s="4"/>
      <c r="E36" s="4" t="s">
        <v>51</v>
      </c>
      <c r="F36" s="16"/>
      <c r="G36" s="16"/>
      <c r="H36" s="17"/>
      <c r="I36" s="18"/>
      <c r="J36" s="19">
        <f>SUM(J37:J40)</f>
        <v>0</v>
      </c>
      <c r="K36" s="7">
        <f>SUM(J37:J40)*(100-ROUND(I36,2))/100</f>
        <v>0</v>
      </c>
      <c r="L36" s="7"/>
      <c r="M36" s="7"/>
      <c r="N36" s="7"/>
      <c r="O36" s="7"/>
      <c r="P36" s="7"/>
      <c r="Q36" s="7"/>
      <c r="AA36" s="2">
        <f t="shared" si="3"/>
        <v>0</v>
      </c>
    </row>
    <row r="37" spans="1:27" ht="28.8" x14ac:dyDescent="0.3">
      <c r="A37" s="24"/>
      <c r="B37" s="24">
        <v>6</v>
      </c>
      <c r="C37" s="24">
        <v>3</v>
      </c>
      <c r="D37" s="24">
        <v>10</v>
      </c>
      <c r="E37" s="24" t="s">
        <v>52</v>
      </c>
      <c r="F37" s="7"/>
      <c r="G37" s="7">
        <v>0</v>
      </c>
      <c r="H37" s="13">
        <v>0</v>
      </c>
      <c r="I37" s="14"/>
      <c r="J37" s="7">
        <f>G37*ROUND(H37,2)</f>
        <v>0</v>
      </c>
      <c r="K37" s="7"/>
      <c r="L37" s="7"/>
      <c r="M37" s="7"/>
      <c r="N37" s="7"/>
      <c r="O37" s="7"/>
      <c r="P37" s="15"/>
      <c r="Q37" s="7">
        <f>P37*H37</f>
        <v>0</v>
      </c>
      <c r="AA37" s="2">
        <f t="shared" si="3"/>
        <v>0</v>
      </c>
    </row>
    <row r="38" spans="1:27" ht="28.8" x14ac:dyDescent="0.3">
      <c r="A38" s="24"/>
      <c r="B38" s="24">
        <v>6</v>
      </c>
      <c r="C38" s="24">
        <v>3</v>
      </c>
      <c r="D38" s="24">
        <v>20</v>
      </c>
      <c r="E38" s="24" t="s">
        <v>53</v>
      </c>
      <c r="F38" s="7" t="s">
        <v>24</v>
      </c>
      <c r="G38" s="7">
        <v>1</v>
      </c>
      <c r="H38" s="13">
        <v>0</v>
      </c>
      <c r="I38" s="14"/>
      <c r="J38" s="7">
        <f>G38*ROUND(H38,2)</f>
        <v>0</v>
      </c>
      <c r="K38" s="7"/>
      <c r="L38" s="7"/>
      <c r="M38" s="7"/>
      <c r="N38" s="7"/>
      <c r="O38" s="7"/>
      <c r="P38" s="15"/>
      <c r="Q38" s="7">
        <f>P38*H38</f>
        <v>0</v>
      </c>
      <c r="AA38" s="2">
        <f t="shared" si="3"/>
        <v>0</v>
      </c>
    </row>
    <row r="39" spans="1:27" ht="28.8" x14ac:dyDescent="0.3">
      <c r="A39" s="24"/>
      <c r="B39" s="24">
        <v>6</v>
      </c>
      <c r="C39" s="24">
        <v>3</v>
      </c>
      <c r="D39" s="24">
        <v>30</v>
      </c>
      <c r="E39" s="24" t="s">
        <v>54</v>
      </c>
      <c r="F39" s="7" t="s">
        <v>24</v>
      </c>
      <c r="G39" s="7">
        <v>1</v>
      </c>
      <c r="H39" s="13">
        <v>0</v>
      </c>
      <c r="I39" s="14"/>
      <c r="J39" s="7">
        <f>G39*ROUND(H39,2)</f>
        <v>0</v>
      </c>
      <c r="K39" s="7"/>
      <c r="L39" s="7"/>
      <c r="M39" s="7"/>
      <c r="N39" s="7"/>
      <c r="O39" s="7"/>
      <c r="P39" s="15"/>
      <c r="Q39" s="7">
        <f>P39*H39</f>
        <v>0</v>
      </c>
      <c r="AA39" s="2">
        <f t="shared" si="3"/>
        <v>0</v>
      </c>
    </row>
    <row r="40" spans="1:27" ht="28.8" x14ac:dyDescent="0.3">
      <c r="A40" s="24"/>
      <c r="B40" s="24">
        <v>6</v>
      </c>
      <c r="C40" s="24">
        <v>3</v>
      </c>
      <c r="D40" s="24">
        <v>40</v>
      </c>
      <c r="E40" s="24" t="s">
        <v>55</v>
      </c>
      <c r="F40" s="7" t="s">
        <v>24</v>
      </c>
      <c r="G40" s="7">
        <v>1</v>
      </c>
      <c r="H40" s="13">
        <v>0</v>
      </c>
      <c r="I40" s="14"/>
      <c r="J40" s="7">
        <f>G40*ROUND(H40,2)</f>
        <v>0</v>
      </c>
      <c r="K40" s="7"/>
      <c r="L40" s="7"/>
      <c r="M40" s="7"/>
      <c r="N40" s="7"/>
      <c r="O40" s="7"/>
      <c r="P40" s="15"/>
      <c r="Q40" s="7">
        <f>P40*H40</f>
        <v>0</v>
      </c>
      <c r="AA40" s="2">
        <f t="shared" si="3"/>
        <v>0</v>
      </c>
    </row>
    <row r="41" spans="1:27" x14ac:dyDescent="0.3">
      <c r="A41" s="23"/>
      <c r="B41" s="23">
        <v>7</v>
      </c>
      <c r="C41" s="23"/>
      <c r="D41" s="23"/>
      <c r="E41" s="23" t="s">
        <v>56</v>
      </c>
      <c r="F41" s="8"/>
      <c r="G41" s="8"/>
      <c r="H41" s="9"/>
      <c r="I41" s="10"/>
      <c r="J41" s="11">
        <f>SUM(K42:K85)</f>
        <v>0</v>
      </c>
      <c r="K41" s="7"/>
      <c r="L41" s="7">
        <f>SUM(K42:K85)*(100-ROUND(I41,2))/100</f>
        <v>0</v>
      </c>
      <c r="M41" s="7"/>
      <c r="N41" s="7"/>
      <c r="O41" s="7"/>
      <c r="P41" s="7"/>
      <c r="Q41" s="7"/>
      <c r="AA41" s="2">
        <f t="shared" si="3"/>
        <v>0</v>
      </c>
    </row>
    <row r="42" spans="1:27" ht="28.8" x14ac:dyDescent="0.3">
      <c r="A42" s="24"/>
      <c r="B42" s="24">
        <v>7</v>
      </c>
      <c r="C42" s="24"/>
      <c r="D42" s="24">
        <v>1</v>
      </c>
      <c r="E42" s="24" t="s">
        <v>57</v>
      </c>
      <c r="F42" s="7"/>
      <c r="G42" s="7">
        <v>0</v>
      </c>
      <c r="H42" s="13">
        <v>0</v>
      </c>
      <c r="I42" s="14"/>
      <c r="J42" s="7">
        <f>G42*ROUND(H42,2)</f>
        <v>0</v>
      </c>
      <c r="K42" s="7"/>
      <c r="L42" s="7"/>
      <c r="M42" s="7"/>
      <c r="N42" s="7"/>
      <c r="O42" s="7"/>
      <c r="P42" s="15"/>
      <c r="Q42" s="7">
        <f>P42*H42</f>
        <v>0</v>
      </c>
      <c r="AA42" s="2">
        <f t="shared" si="3"/>
        <v>0</v>
      </c>
    </row>
    <row r="43" spans="1:27" x14ac:dyDescent="0.3">
      <c r="A43" s="4"/>
      <c r="B43" s="4">
        <v>7</v>
      </c>
      <c r="C43" s="4">
        <v>1</v>
      </c>
      <c r="D43" s="4"/>
      <c r="E43" s="4" t="s">
        <v>58</v>
      </c>
      <c r="F43" s="16"/>
      <c r="G43" s="16"/>
      <c r="H43" s="17"/>
      <c r="I43" s="18"/>
      <c r="J43" s="19">
        <f>SUM(J44:J54)</f>
        <v>0</v>
      </c>
      <c r="K43" s="7">
        <f>SUM(J44:J54)*(100-ROUND(I43,2))/100</f>
        <v>0</v>
      </c>
      <c r="L43" s="7"/>
      <c r="M43" s="7"/>
      <c r="N43" s="7"/>
      <c r="O43" s="7"/>
      <c r="P43" s="7"/>
      <c r="Q43" s="7"/>
      <c r="AA43" s="2">
        <f t="shared" si="3"/>
        <v>0</v>
      </c>
    </row>
    <row r="44" spans="1:27" x14ac:dyDescent="0.3">
      <c r="A44" s="24"/>
      <c r="B44" s="24">
        <v>7</v>
      </c>
      <c r="C44" s="24">
        <v>1</v>
      </c>
      <c r="D44" s="24">
        <v>10</v>
      </c>
      <c r="E44" s="24" t="s">
        <v>59</v>
      </c>
      <c r="F44" s="7" t="s">
        <v>19</v>
      </c>
      <c r="G44" s="7">
        <v>55</v>
      </c>
      <c r="H44" s="13">
        <v>0</v>
      </c>
      <c r="I44" s="14"/>
      <c r="J44" s="7">
        <f t="shared" ref="J44:J54" si="4">G44*ROUND(H44,2)</f>
        <v>0</v>
      </c>
      <c r="K44" s="7"/>
      <c r="L44" s="7"/>
      <c r="M44" s="7"/>
      <c r="N44" s="7"/>
      <c r="O44" s="7"/>
      <c r="P44" s="15"/>
      <c r="Q44" s="7">
        <f t="shared" ref="Q44:Q54" si="5">P44*H44</f>
        <v>0</v>
      </c>
      <c r="AA44" s="2">
        <f t="shared" si="3"/>
        <v>0</v>
      </c>
    </row>
    <row r="45" spans="1:27" x14ac:dyDescent="0.3">
      <c r="A45" s="24"/>
      <c r="B45" s="24">
        <v>7</v>
      </c>
      <c r="C45" s="24">
        <v>1</v>
      </c>
      <c r="D45" s="24">
        <v>20</v>
      </c>
      <c r="E45" s="24" t="s">
        <v>60</v>
      </c>
      <c r="F45" s="7" t="s">
        <v>19</v>
      </c>
      <c r="G45" s="7">
        <v>15</v>
      </c>
      <c r="H45" s="13">
        <v>0</v>
      </c>
      <c r="I45" s="14"/>
      <c r="J45" s="7">
        <f t="shared" si="4"/>
        <v>0</v>
      </c>
      <c r="K45" s="7"/>
      <c r="L45" s="7"/>
      <c r="M45" s="7"/>
      <c r="N45" s="7"/>
      <c r="O45" s="7"/>
      <c r="P45" s="15"/>
      <c r="Q45" s="7">
        <f t="shared" si="5"/>
        <v>0</v>
      </c>
      <c r="AA45" s="2">
        <f t="shared" si="3"/>
        <v>0</v>
      </c>
    </row>
    <row r="46" spans="1:27" x14ac:dyDescent="0.3">
      <c r="A46" s="24"/>
      <c r="B46" s="24">
        <v>7</v>
      </c>
      <c r="C46" s="24">
        <v>1</v>
      </c>
      <c r="D46" s="24">
        <v>30</v>
      </c>
      <c r="E46" s="24" t="s">
        <v>61</v>
      </c>
      <c r="F46" s="7" t="s">
        <v>19</v>
      </c>
      <c r="G46" s="7">
        <v>15</v>
      </c>
      <c r="H46" s="13">
        <v>0</v>
      </c>
      <c r="I46" s="14"/>
      <c r="J46" s="7">
        <f t="shared" si="4"/>
        <v>0</v>
      </c>
      <c r="K46" s="7"/>
      <c r="L46" s="7"/>
      <c r="M46" s="7"/>
      <c r="N46" s="7"/>
      <c r="O46" s="7"/>
      <c r="P46" s="15"/>
      <c r="Q46" s="7">
        <f t="shared" si="5"/>
        <v>0</v>
      </c>
      <c r="AA46" s="2">
        <f t="shared" si="3"/>
        <v>0</v>
      </c>
    </row>
    <row r="47" spans="1:27" x14ac:dyDescent="0.3">
      <c r="A47" s="24"/>
      <c r="B47" s="24">
        <v>7</v>
      </c>
      <c r="C47" s="24">
        <v>1</v>
      </c>
      <c r="D47" s="24">
        <v>40</v>
      </c>
      <c r="E47" s="24" t="s">
        <v>62</v>
      </c>
      <c r="F47" s="7" t="s">
        <v>19</v>
      </c>
      <c r="G47" s="7">
        <v>15</v>
      </c>
      <c r="H47" s="13">
        <v>0</v>
      </c>
      <c r="I47" s="14"/>
      <c r="J47" s="7">
        <f t="shared" si="4"/>
        <v>0</v>
      </c>
      <c r="K47" s="7"/>
      <c r="L47" s="7"/>
      <c r="M47" s="7"/>
      <c r="N47" s="7"/>
      <c r="O47" s="7"/>
      <c r="P47" s="15"/>
      <c r="Q47" s="7">
        <f t="shared" si="5"/>
        <v>0</v>
      </c>
      <c r="AA47" s="2">
        <f t="shared" si="3"/>
        <v>0</v>
      </c>
    </row>
    <row r="48" spans="1:27" ht="28.8" x14ac:dyDescent="0.3">
      <c r="A48" s="24"/>
      <c r="B48" s="24">
        <v>7</v>
      </c>
      <c r="C48" s="24">
        <v>1</v>
      </c>
      <c r="D48" s="24">
        <v>50</v>
      </c>
      <c r="E48" s="24" t="s">
        <v>63</v>
      </c>
      <c r="F48" s="7" t="s">
        <v>19</v>
      </c>
      <c r="G48" s="7">
        <v>30</v>
      </c>
      <c r="H48" s="13">
        <v>0</v>
      </c>
      <c r="I48" s="14"/>
      <c r="J48" s="7">
        <f t="shared" si="4"/>
        <v>0</v>
      </c>
      <c r="K48" s="7"/>
      <c r="L48" s="7"/>
      <c r="M48" s="7"/>
      <c r="N48" s="7"/>
      <c r="O48" s="7"/>
      <c r="P48" s="15"/>
      <c r="Q48" s="7">
        <f t="shared" si="5"/>
        <v>0</v>
      </c>
      <c r="AA48" s="2">
        <f t="shared" si="3"/>
        <v>0</v>
      </c>
    </row>
    <row r="49" spans="1:27" x14ac:dyDescent="0.3">
      <c r="A49" s="24"/>
      <c r="B49" s="24">
        <v>7</v>
      </c>
      <c r="C49" s="24">
        <v>1</v>
      </c>
      <c r="D49" s="24">
        <v>60</v>
      </c>
      <c r="E49" s="24" t="s">
        <v>64</v>
      </c>
      <c r="F49" s="7" t="s">
        <v>19</v>
      </c>
      <c r="G49" s="7">
        <v>8</v>
      </c>
      <c r="H49" s="13">
        <v>0</v>
      </c>
      <c r="I49" s="14"/>
      <c r="J49" s="7">
        <f t="shared" si="4"/>
        <v>0</v>
      </c>
      <c r="K49" s="7"/>
      <c r="L49" s="7"/>
      <c r="M49" s="7"/>
      <c r="N49" s="7"/>
      <c r="O49" s="7"/>
      <c r="P49" s="15"/>
      <c r="Q49" s="7">
        <f t="shared" si="5"/>
        <v>0</v>
      </c>
      <c r="AA49" s="2">
        <f t="shared" si="3"/>
        <v>0</v>
      </c>
    </row>
    <row r="50" spans="1:27" x14ac:dyDescent="0.3">
      <c r="A50" s="24"/>
      <c r="B50" s="24">
        <v>7</v>
      </c>
      <c r="C50" s="24">
        <v>1</v>
      </c>
      <c r="D50" s="24">
        <v>70</v>
      </c>
      <c r="E50" s="24" t="s">
        <v>65</v>
      </c>
      <c r="F50" s="7" t="s">
        <v>19</v>
      </c>
      <c r="G50" s="7">
        <v>15</v>
      </c>
      <c r="H50" s="13">
        <v>0</v>
      </c>
      <c r="I50" s="14"/>
      <c r="J50" s="7">
        <f t="shared" si="4"/>
        <v>0</v>
      </c>
      <c r="K50" s="7"/>
      <c r="L50" s="7"/>
      <c r="M50" s="7"/>
      <c r="N50" s="7"/>
      <c r="O50" s="7"/>
      <c r="P50" s="15"/>
      <c r="Q50" s="7">
        <f t="shared" si="5"/>
        <v>0</v>
      </c>
      <c r="AA50" s="2">
        <f t="shared" si="3"/>
        <v>0</v>
      </c>
    </row>
    <row r="51" spans="1:27" ht="28.8" x14ac:dyDescent="0.3">
      <c r="A51" s="24"/>
      <c r="B51" s="24">
        <v>7</v>
      </c>
      <c r="C51" s="24">
        <v>1</v>
      </c>
      <c r="D51" s="24">
        <v>80</v>
      </c>
      <c r="E51" s="24" t="s">
        <v>66</v>
      </c>
      <c r="F51" s="7" t="s">
        <v>24</v>
      </c>
      <c r="G51" s="7">
        <v>1</v>
      </c>
      <c r="H51" s="13">
        <v>0</v>
      </c>
      <c r="I51" s="14"/>
      <c r="J51" s="7">
        <f t="shared" si="4"/>
        <v>0</v>
      </c>
      <c r="K51" s="7"/>
      <c r="L51" s="7"/>
      <c r="M51" s="7"/>
      <c r="N51" s="7"/>
      <c r="O51" s="7"/>
      <c r="P51" s="15"/>
      <c r="Q51" s="7">
        <f t="shared" si="5"/>
        <v>0</v>
      </c>
      <c r="AA51" s="2">
        <f t="shared" si="3"/>
        <v>0</v>
      </c>
    </row>
    <row r="52" spans="1:27" ht="43.2" x14ac:dyDescent="0.3">
      <c r="A52" s="24"/>
      <c r="B52" s="24">
        <v>7</v>
      </c>
      <c r="C52" s="24">
        <v>1</v>
      </c>
      <c r="D52" s="24">
        <v>90</v>
      </c>
      <c r="E52" s="24" t="s">
        <v>67</v>
      </c>
      <c r="F52" s="7" t="s">
        <v>24</v>
      </c>
      <c r="G52" s="7">
        <v>1</v>
      </c>
      <c r="H52" s="13">
        <v>0</v>
      </c>
      <c r="I52" s="14"/>
      <c r="J52" s="7">
        <f t="shared" si="4"/>
        <v>0</v>
      </c>
      <c r="K52" s="7"/>
      <c r="L52" s="7"/>
      <c r="M52" s="7"/>
      <c r="N52" s="7"/>
      <c r="O52" s="7"/>
      <c r="P52" s="15"/>
      <c r="Q52" s="7">
        <f t="shared" si="5"/>
        <v>0</v>
      </c>
      <c r="AA52" s="2">
        <f t="shared" si="3"/>
        <v>0</v>
      </c>
    </row>
    <row r="53" spans="1:27" ht="28.8" x14ac:dyDescent="0.3">
      <c r="A53" s="24"/>
      <c r="B53" s="24">
        <v>7</v>
      </c>
      <c r="C53" s="24">
        <v>1</v>
      </c>
      <c r="D53" s="24">
        <v>100</v>
      </c>
      <c r="E53" s="24" t="s">
        <v>68</v>
      </c>
      <c r="F53" s="7" t="s">
        <v>24</v>
      </c>
      <c r="G53" s="7">
        <v>1</v>
      </c>
      <c r="H53" s="13">
        <v>0</v>
      </c>
      <c r="I53" s="14"/>
      <c r="J53" s="7">
        <f t="shared" si="4"/>
        <v>0</v>
      </c>
      <c r="K53" s="7"/>
      <c r="L53" s="7"/>
      <c r="M53" s="7"/>
      <c r="N53" s="7"/>
      <c r="O53" s="7"/>
      <c r="P53" s="15"/>
      <c r="Q53" s="7">
        <f t="shared" si="5"/>
        <v>0</v>
      </c>
      <c r="AA53" s="2">
        <f t="shared" si="3"/>
        <v>0</v>
      </c>
    </row>
    <row r="54" spans="1:27" x14ac:dyDescent="0.3">
      <c r="A54" s="24"/>
      <c r="B54" s="24">
        <v>7</v>
      </c>
      <c r="C54" s="24">
        <v>1</v>
      </c>
      <c r="D54" s="24">
        <v>110</v>
      </c>
      <c r="E54" s="24" t="s">
        <v>69</v>
      </c>
      <c r="F54" s="7" t="s">
        <v>22</v>
      </c>
      <c r="G54" s="7">
        <v>1</v>
      </c>
      <c r="H54" s="13">
        <v>0</v>
      </c>
      <c r="I54" s="14"/>
      <c r="J54" s="7">
        <f t="shared" si="4"/>
        <v>0</v>
      </c>
      <c r="K54" s="7"/>
      <c r="L54" s="7"/>
      <c r="M54" s="7"/>
      <c r="N54" s="7"/>
      <c r="O54" s="7"/>
      <c r="P54" s="15"/>
      <c r="Q54" s="7">
        <f t="shared" si="5"/>
        <v>0</v>
      </c>
      <c r="AA54" s="2">
        <f t="shared" si="3"/>
        <v>0</v>
      </c>
    </row>
    <row r="55" spans="1:27" x14ac:dyDescent="0.3">
      <c r="A55" s="4"/>
      <c r="B55" s="4">
        <v>7</v>
      </c>
      <c r="C55" s="4">
        <v>2</v>
      </c>
      <c r="D55" s="4"/>
      <c r="E55" s="4" t="s">
        <v>70</v>
      </c>
      <c r="F55" s="16"/>
      <c r="G55" s="16"/>
      <c r="H55" s="17"/>
      <c r="I55" s="18"/>
      <c r="J55" s="19">
        <f>SUM(J56:J63)</f>
        <v>0</v>
      </c>
      <c r="K55" s="7">
        <f>SUM(J56:J63)*(100-ROUND(I55,2))/100</f>
        <v>0</v>
      </c>
      <c r="L55" s="7"/>
      <c r="M55" s="7"/>
      <c r="N55" s="7"/>
      <c r="O55" s="7"/>
      <c r="P55" s="7"/>
      <c r="Q55" s="7"/>
      <c r="AA55" s="2">
        <f t="shared" si="3"/>
        <v>0</v>
      </c>
    </row>
    <row r="56" spans="1:27" ht="43.2" x14ac:dyDescent="0.3">
      <c r="A56" s="24"/>
      <c r="B56" s="24">
        <v>7</v>
      </c>
      <c r="C56" s="24">
        <v>2</v>
      </c>
      <c r="D56" s="24">
        <v>10</v>
      </c>
      <c r="E56" s="24" t="s">
        <v>71</v>
      </c>
      <c r="F56" s="7" t="s">
        <v>24</v>
      </c>
      <c r="G56" s="7">
        <v>1</v>
      </c>
      <c r="H56" s="13">
        <v>0</v>
      </c>
      <c r="I56" s="14"/>
      <c r="J56" s="7">
        <f t="shared" ref="J56:J63" si="6">G56*ROUND(H56,2)</f>
        <v>0</v>
      </c>
      <c r="K56" s="7"/>
      <c r="L56" s="7"/>
      <c r="M56" s="7"/>
      <c r="N56" s="7"/>
      <c r="O56" s="7"/>
      <c r="P56" s="15"/>
      <c r="Q56" s="7">
        <f t="shared" ref="Q56:Q63" si="7">P56*H56</f>
        <v>0</v>
      </c>
      <c r="AA56" s="2">
        <f t="shared" si="3"/>
        <v>0</v>
      </c>
    </row>
    <row r="57" spans="1:27" x14ac:dyDescent="0.3">
      <c r="A57" s="24"/>
      <c r="B57" s="24">
        <v>7</v>
      </c>
      <c r="C57" s="24">
        <v>2</v>
      </c>
      <c r="D57" s="24">
        <v>20</v>
      </c>
      <c r="E57" s="24" t="s">
        <v>72</v>
      </c>
      <c r="F57" s="7" t="s">
        <v>22</v>
      </c>
      <c r="G57" s="7">
        <v>1</v>
      </c>
      <c r="H57" s="13">
        <v>0</v>
      </c>
      <c r="I57" s="14"/>
      <c r="J57" s="7">
        <f t="shared" si="6"/>
        <v>0</v>
      </c>
      <c r="K57" s="7"/>
      <c r="L57" s="7"/>
      <c r="M57" s="7"/>
      <c r="N57" s="7"/>
      <c r="O57" s="7"/>
      <c r="P57" s="15"/>
      <c r="Q57" s="7">
        <f t="shared" si="7"/>
        <v>0</v>
      </c>
      <c r="AA57" s="2">
        <f t="shared" si="3"/>
        <v>0</v>
      </c>
    </row>
    <row r="58" spans="1:27" ht="28.8" x14ac:dyDescent="0.3">
      <c r="A58" s="24"/>
      <c r="B58" s="24">
        <v>7</v>
      </c>
      <c r="C58" s="24">
        <v>2</v>
      </c>
      <c r="D58" s="24">
        <v>30</v>
      </c>
      <c r="E58" s="24" t="s">
        <v>73</v>
      </c>
      <c r="F58" s="7" t="s">
        <v>22</v>
      </c>
      <c r="G58" s="7">
        <v>2</v>
      </c>
      <c r="H58" s="13">
        <v>0</v>
      </c>
      <c r="I58" s="14"/>
      <c r="J58" s="7">
        <f t="shared" si="6"/>
        <v>0</v>
      </c>
      <c r="K58" s="7"/>
      <c r="L58" s="7"/>
      <c r="M58" s="7"/>
      <c r="N58" s="7"/>
      <c r="O58" s="7"/>
      <c r="P58" s="15"/>
      <c r="Q58" s="7">
        <f t="shared" si="7"/>
        <v>0</v>
      </c>
      <c r="AA58" s="2">
        <f t="shared" si="3"/>
        <v>0</v>
      </c>
    </row>
    <row r="59" spans="1:27" x14ac:dyDescent="0.3">
      <c r="A59" s="24"/>
      <c r="B59" s="24">
        <v>7</v>
      </c>
      <c r="C59" s="24">
        <v>2</v>
      </c>
      <c r="D59" s="24">
        <v>40</v>
      </c>
      <c r="E59" s="24" t="s">
        <v>74</v>
      </c>
      <c r="F59" s="7" t="s">
        <v>22</v>
      </c>
      <c r="G59" s="7">
        <v>1</v>
      </c>
      <c r="H59" s="13">
        <v>0</v>
      </c>
      <c r="I59" s="14"/>
      <c r="J59" s="7">
        <f t="shared" si="6"/>
        <v>0</v>
      </c>
      <c r="K59" s="7"/>
      <c r="L59" s="7"/>
      <c r="M59" s="7"/>
      <c r="N59" s="7"/>
      <c r="O59" s="7"/>
      <c r="P59" s="15"/>
      <c r="Q59" s="7">
        <f t="shared" si="7"/>
        <v>0</v>
      </c>
      <c r="AA59" s="2">
        <f t="shared" si="3"/>
        <v>0</v>
      </c>
    </row>
    <row r="60" spans="1:27" x14ac:dyDescent="0.3">
      <c r="A60" s="24"/>
      <c r="B60" s="24">
        <v>7</v>
      </c>
      <c r="C60" s="24">
        <v>2</v>
      </c>
      <c r="D60" s="24">
        <v>50</v>
      </c>
      <c r="E60" s="24" t="s">
        <v>75</v>
      </c>
      <c r="F60" s="7" t="s">
        <v>22</v>
      </c>
      <c r="G60" s="7">
        <v>5</v>
      </c>
      <c r="H60" s="13">
        <v>0</v>
      </c>
      <c r="I60" s="14"/>
      <c r="J60" s="7">
        <f t="shared" si="6"/>
        <v>0</v>
      </c>
      <c r="K60" s="7"/>
      <c r="L60" s="7"/>
      <c r="M60" s="7"/>
      <c r="N60" s="7"/>
      <c r="O60" s="7"/>
      <c r="P60" s="15"/>
      <c r="Q60" s="7">
        <f t="shared" si="7"/>
        <v>0</v>
      </c>
      <c r="AA60" s="2">
        <f t="shared" si="3"/>
        <v>0</v>
      </c>
    </row>
    <row r="61" spans="1:27" x14ac:dyDescent="0.3">
      <c r="A61" s="24"/>
      <c r="B61" s="24">
        <v>7</v>
      </c>
      <c r="C61" s="24">
        <v>2</v>
      </c>
      <c r="D61" s="24">
        <v>60</v>
      </c>
      <c r="E61" s="24" t="s">
        <v>76</v>
      </c>
      <c r="F61" s="7" t="s">
        <v>22</v>
      </c>
      <c r="G61" s="7">
        <v>2</v>
      </c>
      <c r="H61" s="13">
        <v>0</v>
      </c>
      <c r="I61" s="14"/>
      <c r="J61" s="7">
        <f t="shared" si="6"/>
        <v>0</v>
      </c>
      <c r="K61" s="7"/>
      <c r="L61" s="7"/>
      <c r="M61" s="7"/>
      <c r="N61" s="7"/>
      <c r="O61" s="7"/>
      <c r="P61" s="15"/>
      <c r="Q61" s="7">
        <f t="shared" si="7"/>
        <v>0</v>
      </c>
      <c r="AA61" s="2">
        <f t="shared" si="3"/>
        <v>0</v>
      </c>
    </row>
    <row r="62" spans="1:27" x14ac:dyDescent="0.3">
      <c r="A62" s="24"/>
      <c r="B62" s="24">
        <v>7</v>
      </c>
      <c r="C62" s="24">
        <v>2</v>
      </c>
      <c r="D62" s="24">
        <v>70</v>
      </c>
      <c r="E62" s="24" t="s">
        <v>77</v>
      </c>
      <c r="F62" s="7" t="s">
        <v>22</v>
      </c>
      <c r="G62" s="7">
        <v>8</v>
      </c>
      <c r="H62" s="13">
        <v>0</v>
      </c>
      <c r="I62" s="14"/>
      <c r="J62" s="7">
        <f t="shared" si="6"/>
        <v>0</v>
      </c>
      <c r="K62" s="7"/>
      <c r="L62" s="7"/>
      <c r="M62" s="7"/>
      <c r="N62" s="7"/>
      <c r="O62" s="7"/>
      <c r="P62" s="15"/>
      <c r="Q62" s="7">
        <f t="shared" si="7"/>
        <v>0</v>
      </c>
      <c r="AA62" s="2">
        <f t="shared" si="3"/>
        <v>0</v>
      </c>
    </row>
    <row r="63" spans="1:27" ht="57.6" x14ac:dyDescent="0.3">
      <c r="A63" s="24"/>
      <c r="B63" s="24">
        <v>7</v>
      </c>
      <c r="C63" s="24">
        <v>2</v>
      </c>
      <c r="D63" s="24">
        <v>80</v>
      </c>
      <c r="E63" s="24" t="s">
        <v>78</v>
      </c>
      <c r="F63" s="7" t="s">
        <v>24</v>
      </c>
      <c r="G63" s="7">
        <v>1</v>
      </c>
      <c r="H63" s="13">
        <v>0</v>
      </c>
      <c r="I63" s="14"/>
      <c r="J63" s="7">
        <f t="shared" si="6"/>
        <v>0</v>
      </c>
      <c r="K63" s="7"/>
      <c r="L63" s="7"/>
      <c r="M63" s="7"/>
      <c r="N63" s="7"/>
      <c r="O63" s="7"/>
      <c r="P63" s="15"/>
      <c r="Q63" s="7">
        <f t="shared" si="7"/>
        <v>0</v>
      </c>
      <c r="AA63" s="2">
        <f t="shared" si="3"/>
        <v>0</v>
      </c>
    </row>
    <row r="64" spans="1:27" x14ac:dyDescent="0.3">
      <c r="A64" s="4"/>
      <c r="B64" s="4">
        <v>7</v>
      </c>
      <c r="C64" s="4">
        <v>3</v>
      </c>
      <c r="D64" s="4"/>
      <c r="E64" s="4" t="s">
        <v>79</v>
      </c>
      <c r="F64" s="16"/>
      <c r="G64" s="16"/>
      <c r="H64" s="17"/>
      <c r="I64" s="18"/>
      <c r="J64" s="19">
        <f>SUM(J65:J74)</f>
        <v>0</v>
      </c>
      <c r="K64" s="7">
        <f>SUM(J65:J74)*(100-ROUND(I64,2))/100</f>
        <v>0</v>
      </c>
      <c r="L64" s="7"/>
      <c r="M64" s="7"/>
      <c r="N64" s="7"/>
      <c r="O64" s="7"/>
      <c r="P64" s="7"/>
      <c r="Q64" s="7"/>
      <c r="AA64" s="2">
        <f t="shared" si="3"/>
        <v>0</v>
      </c>
    </row>
    <row r="65" spans="1:27" ht="28.8" x14ac:dyDescent="0.3">
      <c r="A65" s="24"/>
      <c r="B65" s="24">
        <v>7</v>
      </c>
      <c r="C65" s="24">
        <v>3</v>
      </c>
      <c r="D65" s="24">
        <v>10</v>
      </c>
      <c r="E65" s="24" t="s">
        <v>80</v>
      </c>
      <c r="F65" s="7" t="s">
        <v>24</v>
      </c>
      <c r="G65" s="7">
        <v>10</v>
      </c>
      <c r="H65" s="13">
        <v>0</v>
      </c>
      <c r="I65" s="14"/>
      <c r="J65" s="7">
        <f t="shared" ref="J65:J74" si="8">G65*ROUND(H65,2)</f>
        <v>0</v>
      </c>
      <c r="K65" s="7"/>
      <c r="L65" s="7"/>
      <c r="M65" s="7"/>
      <c r="N65" s="7"/>
      <c r="O65" s="7"/>
      <c r="P65" s="15"/>
      <c r="Q65" s="7">
        <f t="shared" ref="Q65:Q74" si="9">P65*H65</f>
        <v>0</v>
      </c>
      <c r="AA65" s="2">
        <f t="shared" si="3"/>
        <v>0</v>
      </c>
    </row>
    <row r="66" spans="1:27" x14ac:dyDescent="0.3">
      <c r="A66" s="24"/>
      <c r="B66" s="24">
        <v>7</v>
      </c>
      <c r="C66" s="24">
        <v>3</v>
      </c>
      <c r="D66" s="24">
        <v>20</v>
      </c>
      <c r="E66" s="24" t="s">
        <v>81</v>
      </c>
      <c r="F66" s="7" t="s">
        <v>19</v>
      </c>
      <c r="G66" s="7">
        <v>10</v>
      </c>
      <c r="H66" s="13">
        <v>0</v>
      </c>
      <c r="I66" s="14"/>
      <c r="J66" s="7">
        <f t="shared" si="8"/>
        <v>0</v>
      </c>
      <c r="K66" s="7"/>
      <c r="L66" s="7"/>
      <c r="M66" s="7"/>
      <c r="N66" s="7"/>
      <c r="O66" s="7"/>
      <c r="P66" s="15"/>
      <c r="Q66" s="7">
        <f t="shared" si="9"/>
        <v>0</v>
      </c>
      <c r="AA66" s="2">
        <f t="shared" ref="AA66:AA97" si="10">H66*D66*C66*B66+I66*(D66+C66+B66+A66+1)</f>
        <v>0</v>
      </c>
    </row>
    <row r="67" spans="1:27" x14ac:dyDescent="0.3">
      <c r="A67" s="24"/>
      <c r="B67" s="24">
        <v>7</v>
      </c>
      <c r="C67" s="24">
        <v>3</v>
      </c>
      <c r="D67" s="24">
        <v>30</v>
      </c>
      <c r="E67" s="24" t="s">
        <v>82</v>
      </c>
      <c r="F67" s="7" t="s">
        <v>19</v>
      </c>
      <c r="G67" s="7">
        <v>20</v>
      </c>
      <c r="H67" s="13">
        <v>0</v>
      </c>
      <c r="I67" s="14"/>
      <c r="J67" s="7">
        <f t="shared" si="8"/>
        <v>0</v>
      </c>
      <c r="K67" s="7"/>
      <c r="L67" s="7"/>
      <c r="M67" s="7"/>
      <c r="N67" s="7"/>
      <c r="O67" s="7"/>
      <c r="P67" s="15"/>
      <c r="Q67" s="7">
        <f t="shared" si="9"/>
        <v>0</v>
      </c>
      <c r="AA67" s="2">
        <f t="shared" si="10"/>
        <v>0</v>
      </c>
    </row>
    <row r="68" spans="1:27" ht="28.8" x14ac:dyDescent="0.3">
      <c r="A68" s="24"/>
      <c r="B68" s="24">
        <v>7</v>
      </c>
      <c r="C68" s="24">
        <v>3</v>
      </c>
      <c r="D68" s="24">
        <v>40</v>
      </c>
      <c r="E68" s="24" t="s">
        <v>83</v>
      </c>
      <c r="F68" s="7" t="s">
        <v>19</v>
      </c>
      <c r="G68" s="7">
        <v>30</v>
      </c>
      <c r="H68" s="13">
        <v>0</v>
      </c>
      <c r="I68" s="14"/>
      <c r="J68" s="7">
        <f t="shared" si="8"/>
        <v>0</v>
      </c>
      <c r="K68" s="7"/>
      <c r="L68" s="7"/>
      <c r="M68" s="7"/>
      <c r="N68" s="7"/>
      <c r="O68" s="7"/>
      <c r="P68" s="15"/>
      <c r="Q68" s="7">
        <f t="shared" si="9"/>
        <v>0</v>
      </c>
      <c r="AA68" s="2">
        <f t="shared" si="10"/>
        <v>0</v>
      </c>
    </row>
    <row r="69" spans="1:27" ht="28.8" x14ac:dyDescent="0.3">
      <c r="A69" s="24"/>
      <c r="B69" s="24">
        <v>7</v>
      </c>
      <c r="C69" s="24">
        <v>3</v>
      </c>
      <c r="D69" s="24">
        <v>50</v>
      </c>
      <c r="E69" s="24" t="s">
        <v>84</v>
      </c>
      <c r="F69" s="7" t="s">
        <v>19</v>
      </c>
      <c r="G69" s="7">
        <v>5</v>
      </c>
      <c r="H69" s="13">
        <v>0</v>
      </c>
      <c r="I69" s="14"/>
      <c r="J69" s="7">
        <f t="shared" si="8"/>
        <v>0</v>
      </c>
      <c r="K69" s="7"/>
      <c r="L69" s="7"/>
      <c r="M69" s="7"/>
      <c r="N69" s="7"/>
      <c r="O69" s="7"/>
      <c r="P69" s="15"/>
      <c r="Q69" s="7">
        <f t="shared" si="9"/>
        <v>0</v>
      </c>
      <c r="AA69" s="2">
        <f t="shared" si="10"/>
        <v>0</v>
      </c>
    </row>
    <row r="70" spans="1:27" ht="28.8" x14ac:dyDescent="0.3">
      <c r="A70" s="24"/>
      <c r="B70" s="24">
        <v>7</v>
      </c>
      <c r="C70" s="24">
        <v>3</v>
      </c>
      <c r="D70" s="24">
        <v>60</v>
      </c>
      <c r="E70" s="24" t="s">
        <v>85</v>
      </c>
      <c r="F70" s="7" t="s">
        <v>22</v>
      </c>
      <c r="G70" s="7">
        <v>2</v>
      </c>
      <c r="H70" s="13">
        <v>0</v>
      </c>
      <c r="I70" s="14"/>
      <c r="J70" s="7">
        <f t="shared" si="8"/>
        <v>0</v>
      </c>
      <c r="K70" s="7"/>
      <c r="L70" s="7"/>
      <c r="M70" s="7"/>
      <c r="N70" s="7"/>
      <c r="O70" s="7"/>
      <c r="P70" s="15"/>
      <c r="Q70" s="7">
        <f t="shared" si="9"/>
        <v>0</v>
      </c>
      <c r="AA70" s="2">
        <f t="shared" si="10"/>
        <v>0</v>
      </c>
    </row>
    <row r="71" spans="1:27" x14ac:dyDescent="0.3">
      <c r="A71" s="24"/>
      <c r="B71" s="24">
        <v>7</v>
      </c>
      <c r="C71" s="24">
        <v>3</v>
      </c>
      <c r="D71" s="24">
        <v>70</v>
      </c>
      <c r="E71" s="24" t="s">
        <v>86</v>
      </c>
      <c r="F71" s="7" t="s">
        <v>22</v>
      </c>
      <c r="G71" s="7">
        <v>1</v>
      </c>
      <c r="H71" s="13">
        <v>0</v>
      </c>
      <c r="I71" s="14"/>
      <c r="J71" s="7">
        <f t="shared" si="8"/>
        <v>0</v>
      </c>
      <c r="K71" s="7"/>
      <c r="L71" s="7"/>
      <c r="M71" s="7"/>
      <c r="N71" s="7"/>
      <c r="O71" s="7"/>
      <c r="P71" s="15"/>
      <c r="Q71" s="7">
        <f t="shared" si="9"/>
        <v>0</v>
      </c>
      <c r="AA71" s="2">
        <f t="shared" si="10"/>
        <v>0</v>
      </c>
    </row>
    <row r="72" spans="1:27" x14ac:dyDescent="0.3">
      <c r="A72" s="24"/>
      <c r="B72" s="24">
        <v>7</v>
      </c>
      <c r="C72" s="24">
        <v>3</v>
      </c>
      <c r="D72" s="24">
        <v>80</v>
      </c>
      <c r="E72" s="24" t="s">
        <v>87</v>
      </c>
      <c r="F72" s="7" t="s">
        <v>22</v>
      </c>
      <c r="G72" s="7">
        <v>1</v>
      </c>
      <c r="H72" s="13">
        <v>0</v>
      </c>
      <c r="I72" s="14"/>
      <c r="J72" s="7">
        <f t="shared" si="8"/>
        <v>0</v>
      </c>
      <c r="K72" s="7"/>
      <c r="L72" s="7"/>
      <c r="M72" s="7"/>
      <c r="N72" s="7"/>
      <c r="O72" s="7"/>
      <c r="P72" s="15"/>
      <c r="Q72" s="7">
        <f t="shared" si="9"/>
        <v>0</v>
      </c>
      <c r="AA72" s="2">
        <f t="shared" si="10"/>
        <v>0</v>
      </c>
    </row>
    <row r="73" spans="1:27" ht="43.2" x14ac:dyDescent="0.3">
      <c r="A73" s="24"/>
      <c r="B73" s="24">
        <v>7</v>
      </c>
      <c r="C73" s="24">
        <v>3</v>
      </c>
      <c r="D73" s="24">
        <v>90</v>
      </c>
      <c r="E73" s="24" t="s">
        <v>88</v>
      </c>
      <c r="F73" s="7" t="s">
        <v>24</v>
      </c>
      <c r="G73" s="7">
        <v>4</v>
      </c>
      <c r="H73" s="13">
        <v>0</v>
      </c>
      <c r="I73" s="14"/>
      <c r="J73" s="7">
        <f t="shared" si="8"/>
        <v>0</v>
      </c>
      <c r="K73" s="7"/>
      <c r="L73" s="7"/>
      <c r="M73" s="7"/>
      <c r="N73" s="7"/>
      <c r="O73" s="7"/>
      <c r="P73" s="15"/>
      <c r="Q73" s="7">
        <f t="shared" si="9"/>
        <v>0</v>
      </c>
      <c r="AA73" s="2">
        <f t="shared" si="10"/>
        <v>0</v>
      </c>
    </row>
    <row r="74" spans="1:27" ht="28.8" x14ac:dyDescent="0.3">
      <c r="A74" s="24"/>
      <c r="B74" s="24">
        <v>7</v>
      </c>
      <c r="C74" s="24">
        <v>3</v>
      </c>
      <c r="D74" s="24">
        <v>100</v>
      </c>
      <c r="E74" s="24" t="s">
        <v>89</v>
      </c>
      <c r="F74" s="7" t="s">
        <v>24</v>
      </c>
      <c r="G74" s="7">
        <v>1</v>
      </c>
      <c r="H74" s="13">
        <v>0</v>
      </c>
      <c r="I74" s="14"/>
      <c r="J74" s="7">
        <f t="shared" si="8"/>
        <v>0</v>
      </c>
      <c r="K74" s="7"/>
      <c r="L74" s="7"/>
      <c r="M74" s="7"/>
      <c r="N74" s="7"/>
      <c r="O74" s="7"/>
      <c r="P74" s="15"/>
      <c r="Q74" s="7">
        <f t="shared" si="9"/>
        <v>0</v>
      </c>
      <c r="AA74" s="2">
        <f t="shared" si="10"/>
        <v>0</v>
      </c>
    </row>
    <row r="75" spans="1:27" x14ac:dyDescent="0.3">
      <c r="A75" s="4"/>
      <c r="B75" s="4">
        <v>7</v>
      </c>
      <c r="C75" s="4">
        <v>4</v>
      </c>
      <c r="D75" s="4"/>
      <c r="E75" s="4" t="s">
        <v>90</v>
      </c>
      <c r="F75" s="16"/>
      <c r="G75" s="16"/>
      <c r="H75" s="17"/>
      <c r="I75" s="18"/>
      <c r="J75" s="19">
        <f>SUM(J76:J85)</f>
        <v>0</v>
      </c>
      <c r="K75" s="7">
        <f>SUM(J76:J85)*(100-ROUND(I75,2))/100</f>
        <v>0</v>
      </c>
      <c r="L75" s="7"/>
      <c r="M75" s="7"/>
      <c r="N75" s="7"/>
      <c r="O75" s="7"/>
      <c r="P75" s="7"/>
      <c r="Q75" s="7"/>
      <c r="AA75" s="2">
        <f t="shared" si="10"/>
        <v>0</v>
      </c>
    </row>
    <row r="76" spans="1:27" ht="28.8" x14ac:dyDescent="0.3">
      <c r="A76" s="24"/>
      <c r="B76" s="24">
        <v>7</v>
      </c>
      <c r="C76" s="24">
        <v>4</v>
      </c>
      <c r="D76" s="24">
        <v>10</v>
      </c>
      <c r="E76" s="24" t="s">
        <v>91</v>
      </c>
      <c r="F76" s="7"/>
      <c r="G76" s="7">
        <v>0</v>
      </c>
      <c r="H76" s="13">
        <v>0</v>
      </c>
      <c r="I76" s="14"/>
      <c r="J76" s="7">
        <f t="shared" ref="J76:J85" si="11">G76*ROUND(H76,2)</f>
        <v>0</v>
      </c>
      <c r="K76" s="7"/>
      <c r="L76" s="7"/>
      <c r="M76" s="7"/>
      <c r="N76" s="7"/>
      <c r="O76" s="7"/>
      <c r="P76" s="15"/>
      <c r="Q76" s="7">
        <f t="shared" ref="Q76:Q85" si="12">P76*H76</f>
        <v>0</v>
      </c>
      <c r="AA76" s="2">
        <f t="shared" si="10"/>
        <v>0</v>
      </c>
    </row>
    <row r="77" spans="1:27" ht="43.2" x14ac:dyDescent="0.3">
      <c r="A77" s="24"/>
      <c r="B77" s="24">
        <v>7</v>
      </c>
      <c r="C77" s="24">
        <v>4</v>
      </c>
      <c r="D77" s="24">
        <v>20</v>
      </c>
      <c r="E77" s="24" t="s">
        <v>92</v>
      </c>
      <c r="F77" s="7" t="s">
        <v>22</v>
      </c>
      <c r="G77" s="7">
        <v>1</v>
      </c>
      <c r="H77" s="13">
        <v>0</v>
      </c>
      <c r="I77" s="14"/>
      <c r="J77" s="7">
        <f t="shared" si="11"/>
        <v>0</v>
      </c>
      <c r="K77" s="7"/>
      <c r="L77" s="7"/>
      <c r="M77" s="7"/>
      <c r="N77" s="7"/>
      <c r="O77" s="7"/>
      <c r="P77" s="15"/>
      <c r="Q77" s="7">
        <f t="shared" si="12"/>
        <v>0</v>
      </c>
      <c r="AA77" s="2">
        <f t="shared" si="10"/>
        <v>0</v>
      </c>
    </row>
    <row r="78" spans="1:27" ht="43.2" x14ac:dyDescent="0.3">
      <c r="A78" s="24"/>
      <c r="B78" s="24">
        <v>7</v>
      </c>
      <c r="C78" s="24">
        <v>4</v>
      </c>
      <c r="D78" s="24">
        <v>30</v>
      </c>
      <c r="E78" s="24" t="s">
        <v>93</v>
      </c>
      <c r="F78" s="7" t="s">
        <v>22</v>
      </c>
      <c r="G78" s="7">
        <v>1</v>
      </c>
      <c r="H78" s="13">
        <v>0</v>
      </c>
      <c r="I78" s="14"/>
      <c r="J78" s="7">
        <f t="shared" si="11"/>
        <v>0</v>
      </c>
      <c r="K78" s="7"/>
      <c r="L78" s="7"/>
      <c r="M78" s="7"/>
      <c r="N78" s="7"/>
      <c r="O78" s="7"/>
      <c r="P78" s="15"/>
      <c r="Q78" s="7">
        <f t="shared" si="12"/>
        <v>0</v>
      </c>
      <c r="AA78" s="2">
        <f t="shared" si="10"/>
        <v>0</v>
      </c>
    </row>
    <row r="79" spans="1:27" ht="28.8" x14ac:dyDescent="0.3">
      <c r="A79" s="24"/>
      <c r="B79" s="24">
        <v>7</v>
      </c>
      <c r="C79" s="24">
        <v>4</v>
      </c>
      <c r="D79" s="24">
        <v>40</v>
      </c>
      <c r="E79" s="24" t="s">
        <v>94</v>
      </c>
      <c r="F79" s="7" t="s">
        <v>24</v>
      </c>
      <c r="G79" s="7">
        <v>3</v>
      </c>
      <c r="H79" s="13">
        <v>0</v>
      </c>
      <c r="I79" s="14"/>
      <c r="J79" s="7">
        <f t="shared" si="11"/>
        <v>0</v>
      </c>
      <c r="K79" s="7"/>
      <c r="L79" s="7"/>
      <c r="M79" s="7"/>
      <c r="N79" s="7"/>
      <c r="O79" s="7"/>
      <c r="P79" s="15"/>
      <c r="Q79" s="7">
        <f t="shared" si="12"/>
        <v>0</v>
      </c>
      <c r="AA79" s="2">
        <f t="shared" si="10"/>
        <v>0</v>
      </c>
    </row>
    <row r="80" spans="1:27" x14ac:dyDescent="0.3">
      <c r="A80" s="24"/>
      <c r="B80" s="24">
        <v>7</v>
      </c>
      <c r="C80" s="24">
        <v>4</v>
      </c>
      <c r="D80" s="24">
        <v>50</v>
      </c>
      <c r="E80" s="24" t="s">
        <v>95</v>
      </c>
      <c r="F80" s="7" t="s">
        <v>22</v>
      </c>
      <c r="G80" s="7">
        <v>1</v>
      </c>
      <c r="H80" s="13">
        <v>0</v>
      </c>
      <c r="I80" s="14"/>
      <c r="J80" s="7">
        <f t="shared" si="11"/>
        <v>0</v>
      </c>
      <c r="K80" s="7"/>
      <c r="L80" s="7"/>
      <c r="M80" s="7"/>
      <c r="N80" s="7"/>
      <c r="O80" s="7"/>
      <c r="P80" s="15"/>
      <c r="Q80" s="7">
        <f t="shared" si="12"/>
        <v>0</v>
      </c>
      <c r="AA80" s="2">
        <f t="shared" si="10"/>
        <v>0</v>
      </c>
    </row>
    <row r="81" spans="1:27" x14ac:dyDescent="0.3">
      <c r="A81" s="24"/>
      <c r="B81" s="24">
        <v>7</v>
      </c>
      <c r="C81" s="24">
        <v>4</v>
      </c>
      <c r="D81" s="24">
        <v>60</v>
      </c>
      <c r="E81" s="24" t="s">
        <v>96</v>
      </c>
      <c r="F81" s="7" t="s">
        <v>22</v>
      </c>
      <c r="G81" s="7">
        <v>2</v>
      </c>
      <c r="H81" s="13">
        <v>0</v>
      </c>
      <c r="I81" s="14"/>
      <c r="J81" s="7">
        <f t="shared" si="11"/>
        <v>0</v>
      </c>
      <c r="K81" s="7"/>
      <c r="L81" s="7"/>
      <c r="M81" s="7"/>
      <c r="N81" s="7"/>
      <c r="O81" s="7"/>
      <c r="P81" s="15"/>
      <c r="Q81" s="7">
        <f t="shared" si="12"/>
        <v>0</v>
      </c>
      <c r="AA81" s="2">
        <f t="shared" si="10"/>
        <v>0</v>
      </c>
    </row>
    <row r="82" spans="1:27" ht="28.8" x14ac:dyDescent="0.3">
      <c r="A82" s="24"/>
      <c r="B82" s="24">
        <v>7</v>
      </c>
      <c r="C82" s="24">
        <v>4</v>
      </c>
      <c r="D82" s="24">
        <v>70</v>
      </c>
      <c r="E82" s="24" t="s">
        <v>97</v>
      </c>
      <c r="F82" s="7" t="s">
        <v>22</v>
      </c>
      <c r="G82" s="7">
        <v>1</v>
      </c>
      <c r="H82" s="13">
        <v>0</v>
      </c>
      <c r="I82" s="14"/>
      <c r="J82" s="7">
        <f t="shared" si="11"/>
        <v>0</v>
      </c>
      <c r="K82" s="7"/>
      <c r="L82" s="7"/>
      <c r="M82" s="7"/>
      <c r="N82" s="7"/>
      <c r="O82" s="7"/>
      <c r="P82" s="15"/>
      <c r="Q82" s="7">
        <f t="shared" si="12"/>
        <v>0</v>
      </c>
      <c r="AA82" s="2">
        <f t="shared" si="10"/>
        <v>0</v>
      </c>
    </row>
    <row r="83" spans="1:27" ht="28.8" x14ac:dyDescent="0.3">
      <c r="A83" s="24"/>
      <c r="B83" s="24">
        <v>7</v>
      </c>
      <c r="C83" s="24">
        <v>4</v>
      </c>
      <c r="D83" s="24">
        <v>80</v>
      </c>
      <c r="E83" s="24" t="s">
        <v>98</v>
      </c>
      <c r="F83" s="7" t="s">
        <v>22</v>
      </c>
      <c r="G83" s="7">
        <v>2</v>
      </c>
      <c r="H83" s="13">
        <v>0</v>
      </c>
      <c r="I83" s="14"/>
      <c r="J83" s="7">
        <f t="shared" si="11"/>
        <v>0</v>
      </c>
      <c r="K83" s="7"/>
      <c r="L83" s="7"/>
      <c r="M83" s="7"/>
      <c r="N83" s="7"/>
      <c r="O83" s="7"/>
      <c r="P83" s="15"/>
      <c r="Q83" s="7">
        <f t="shared" si="12"/>
        <v>0</v>
      </c>
      <c r="AA83" s="2">
        <f t="shared" si="10"/>
        <v>0</v>
      </c>
    </row>
    <row r="84" spans="1:27" x14ac:dyDescent="0.3">
      <c r="A84" s="24"/>
      <c r="B84" s="24">
        <v>7</v>
      </c>
      <c r="C84" s="24">
        <v>4</v>
      </c>
      <c r="D84" s="24">
        <v>90</v>
      </c>
      <c r="E84" s="24" t="s">
        <v>99</v>
      </c>
      <c r="F84" s="7" t="s">
        <v>22</v>
      </c>
      <c r="G84" s="7">
        <v>3</v>
      </c>
      <c r="H84" s="13">
        <v>0</v>
      </c>
      <c r="I84" s="14"/>
      <c r="J84" s="7">
        <f t="shared" si="11"/>
        <v>0</v>
      </c>
      <c r="K84" s="7"/>
      <c r="L84" s="7"/>
      <c r="M84" s="7"/>
      <c r="N84" s="7"/>
      <c r="O84" s="7"/>
      <c r="P84" s="15"/>
      <c r="Q84" s="7">
        <f t="shared" si="12"/>
        <v>0</v>
      </c>
      <c r="AA84" s="2">
        <f t="shared" si="10"/>
        <v>0</v>
      </c>
    </row>
    <row r="85" spans="1:27" ht="28.8" x14ac:dyDescent="0.3">
      <c r="A85" s="24"/>
      <c r="B85" s="24">
        <v>7</v>
      </c>
      <c r="C85" s="24">
        <v>4</v>
      </c>
      <c r="D85" s="24">
        <v>100</v>
      </c>
      <c r="E85" s="24" t="s">
        <v>100</v>
      </c>
      <c r="F85" s="7" t="s">
        <v>22</v>
      </c>
      <c r="G85" s="7">
        <v>1</v>
      </c>
      <c r="H85" s="13">
        <v>0</v>
      </c>
      <c r="I85" s="14"/>
      <c r="J85" s="7">
        <f t="shared" si="11"/>
        <v>0</v>
      </c>
      <c r="K85" s="7"/>
      <c r="L85" s="7"/>
      <c r="M85" s="7"/>
      <c r="N85" s="7"/>
      <c r="O85" s="7"/>
      <c r="P85" s="15"/>
      <c r="Q85" s="7">
        <f t="shared" si="12"/>
        <v>0</v>
      </c>
      <c r="AA85" s="2">
        <f t="shared" si="10"/>
        <v>0</v>
      </c>
    </row>
    <row r="86" spans="1:27" x14ac:dyDescent="0.3">
      <c r="A86" s="23"/>
      <c r="B86" s="23">
        <v>9</v>
      </c>
      <c r="C86" s="23"/>
      <c r="D86" s="23"/>
      <c r="E86" s="23" t="s">
        <v>101</v>
      </c>
      <c r="F86" s="8"/>
      <c r="G86" s="8"/>
      <c r="H86" s="9"/>
      <c r="I86" s="10"/>
      <c r="J86" s="11">
        <f>SUM(K87:K88)</f>
        <v>0</v>
      </c>
      <c r="K86" s="7"/>
      <c r="L86" s="7">
        <f>SUM(K87:K88)*(100-ROUND(I86,2))/100</f>
        <v>0</v>
      </c>
      <c r="M86" s="7"/>
      <c r="N86" s="7"/>
      <c r="O86" s="7"/>
      <c r="P86" s="7"/>
      <c r="Q86" s="7"/>
      <c r="AA86" s="2">
        <f t="shared" si="10"/>
        <v>0</v>
      </c>
    </row>
    <row r="87" spans="1:27" x14ac:dyDescent="0.3">
      <c r="A87" s="4"/>
      <c r="B87" s="4">
        <v>9</v>
      </c>
      <c r="C87" s="4">
        <v>1</v>
      </c>
      <c r="D87" s="4"/>
      <c r="E87" s="4" t="s">
        <v>102</v>
      </c>
      <c r="F87" s="16"/>
      <c r="G87" s="16"/>
      <c r="H87" s="17"/>
      <c r="I87" s="18"/>
      <c r="J87" s="19">
        <f>SUM(J88:J88)</f>
        <v>0</v>
      </c>
      <c r="K87" s="7">
        <f>SUM(J88:J88)*(100-ROUND(I87,2))/100</f>
        <v>0</v>
      </c>
      <c r="L87" s="7"/>
      <c r="M87" s="7"/>
      <c r="N87" s="7"/>
      <c r="O87" s="7"/>
      <c r="P87" s="7"/>
      <c r="Q87" s="7"/>
      <c r="AA87" s="2">
        <f t="shared" si="10"/>
        <v>0</v>
      </c>
    </row>
    <row r="88" spans="1:27" ht="28.8" x14ac:dyDescent="0.3">
      <c r="A88" s="24"/>
      <c r="B88" s="24">
        <v>9</v>
      </c>
      <c r="C88" s="24">
        <v>1</v>
      </c>
      <c r="D88" s="24">
        <v>10</v>
      </c>
      <c r="E88" s="24" t="s">
        <v>103</v>
      </c>
      <c r="F88" s="7" t="s">
        <v>19</v>
      </c>
      <c r="G88" s="7">
        <v>10</v>
      </c>
      <c r="H88" s="13">
        <v>0</v>
      </c>
      <c r="I88" s="14"/>
      <c r="J88" s="7">
        <f>G88*ROUND(H88,2)</f>
        <v>0</v>
      </c>
      <c r="K88" s="7"/>
      <c r="L88" s="7"/>
      <c r="M88" s="7"/>
      <c r="N88" s="7"/>
      <c r="O88" s="7"/>
      <c r="P88" s="15"/>
      <c r="Q88" s="7">
        <f>P88*H88</f>
        <v>0</v>
      </c>
      <c r="AA88" s="2">
        <f t="shared" si="10"/>
        <v>0</v>
      </c>
    </row>
    <row r="89" spans="1:27" x14ac:dyDescent="0.3">
      <c r="A89" s="23"/>
      <c r="B89" s="23">
        <v>10</v>
      </c>
      <c r="C89" s="23"/>
      <c r="D89" s="23"/>
      <c r="E89" s="23" t="s">
        <v>104</v>
      </c>
      <c r="F89" s="8"/>
      <c r="G89" s="8"/>
      <c r="H89" s="9"/>
      <c r="I89" s="10"/>
      <c r="J89" s="11">
        <f>SUM(K90:K103)</f>
        <v>0</v>
      </c>
      <c r="K89" s="7"/>
      <c r="L89" s="7">
        <f>SUM(K90:K103)*(100-ROUND(I89,2))/100</f>
        <v>0</v>
      </c>
      <c r="M89" s="7"/>
      <c r="N89" s="7"/>
      <c r="O89" s="7"/>
      <c r="P89" s="7"/>
      <c r="Q89" s="7"/>
      <c r="AA89" s="2">
        <f t="shared" si="10"/>
        <v>0</v>
      </c>
    </row>
    <row r="90" spans="1:27" ht="28.8" x14ac:dyDescent="0.3">
      <c r="A90" s="24"/>
      <c r="B90" s="24">
        <v>10</v>
      </c>
      <c r="C90" s="24"/>
      <c r="D90" s="24">
        <v>2</v>
      </c>
      <c r="E90" s="24" t="s">
        <v>105</v>
      </c>
      <c r="F90" s="7"/>
      <c r="G90" s="7">
        <v>0</v>
      </c>
      <c r="H90" s="13">
        <v>0</v>
      </c>
      <c r="I90" s="14"/>
      <c r="J90" s="7">
        <f>G90*ROUND(H90,2)</f>
        <v>0</v>
      </c>
      <c r="K90" s="7"/>
      <c r="L90" s="7"/>
      <c r="M90" s="7"/>
      <c r="N90" s="7"/>
      <c r="O90" s="7"/>
      <c r="P90" s="15"/>
      <c r="Q90" s="7">
        <f>P90*H90</f>
        <v>0</v>
      </c>
      <c r="AA90" s="2">
        <f t="shared" si="10"/>
        <v>0</v>
      </c>
    </row>
    <row r="91" spans="1:27" x14ac:dyDescent="0.3">
      <c r="A91" s="24"/>
      <c r="B91" s="24">
        <v>10</v>
      </c>
      <c r="C91" s="24"/>
      <c r="D91" s="24">
        <v>10</v>
      </c>
      <c r="E91" s="24" t="s">
        <v>106</v>
      </c>
      <c r="F91" s="7"/>
      <c r="G91" s="7">
        <v>0</v>
      </c>
      <c r="H91" s="13">
        <v>0</v>
      </c>
      <c r="I91" s="14"/>
      <c r="J91" s="7">
        <f>G91*ROUND(H91,2)</f>
        <v>0</v>
      </c>
      <c r="K91" s="7"/>
      <c r="L91" s="7"/>
      <c r="M91" s="7"/>
      <c r="N91" s="7"/>
      <c r="O91" s="7"/>
      <c r="P91" s="15"/>
      <c r="Q91" s="7">
        <f>P91*H91</f>
        <v>0</v>
      </c>
      <c r="AA91" s="2">
        <f t="shared" si="10"/>
        <v>0</v>
      </c>
    </row>
    <row r="92" spans="1:27" x14ac:dyDescent="0.3">
      <c r="A92" s="4"/>
      <c r="B92" s="4">
        <v>10</v>
      </c>
      <c r="C92" s="4">
        <v>1</v>
      </c>
      <c r="D92" s="4"/>
      <c r="E92" s="4"/>
      <c r="F92" s="16"/>
      <c r="G92" s="16"/>
      <c r="H92" s="17"/>
      <c r="I92" s="18"/>
      <c r="J92" s="19">
        <f>SUM(J93:J103)</f>
        <v>0</v>
      </c>
      <c r="K92" s="7">
        <f>SUM(J93:J103)*(100-ROUND(I92,2))/100</f>
        <v>0</v>
      </c>
      <c r="L92" s="7"/>
      <c r="M92" s="7"/>
      <c r="N92" s="7"/>
      <c r="O92" s="7"/>
      <c r="P92" s="7"/>
      <c r="Q92" s="7"/>
      <c r="AA92" s="2">
        <f t="shared" si="10"/>
        <v>0</v>
      </c>
    </row>
    <row r="93" spans="1:27" ht="86.4" x14ac:dyDescent="0.3">
      <c r="A93" s="24"/>
      <c r="B93" s="24">
        <v>10</v>
      </c>
      <c r="C93" s="24">
        <v>1</v>
      </c>
      <c r="D93" s="24">
        <v>10</v>
      </c>
      <c r="E93" s="24" t="s">
        <v>107</v>
      </c>
      <c r="F93" s="7" t="s">
        <v>31</v>
      </c>
      <c r="G93" s="7">
        <v>87</v>
      </c>
      <c r="H93" s="13">
        <v>0</v>
      </c>
      <c r="I93" s="14"/>
      <c r="J93" s="7">
        <f t="shared" ref="J93:J103" si="13">G93*ROUND(H93,2)</f>
        <v>0</v>
      </c>
      <c r="K93" s="7"/>
      <c r="L93" s="7"/>
      <c r="M93" s="7"/>
      <c r="N93" s="7"/>
      <c r="O93" s="7"/>
      <c r="P93" s="15"/>
      <c r="Q93" s="7">
        <f t="shared" ref="Q93:Q103" si="14">P93*H93</f>
        <v>0</v>
      </c>
      <c r="AA93" s="2">
        <f t="shared" si="10"/>
        <v>0</v>
      </c>
    </row>
    <row r="94" spans="1:27" x14ac:dyDescent="0.3">
      <c r="A94" s="24"/>
      <c r="B94" s="24">
        <v>10</v>
      </c>
      <c r="C94" s="24">
        <v>1</v>
      </c>
      <c r="D94" s="24">
        <v>20</v>
      </c>
      <c r="E94" s="24" t="s">
        <v>108</v>
      </c>
      <c r="F94" s="7" t="s">
        <v>31</v>
      </c>
      <c r="G94" s="7">
        <v>2</v>
      </c>
      <c r="H94" s="13">
        <v>0</v>
      </c>
      <c r="I94" s="14"/>
      <c r="J94" s="7">
        <f t="shared" si="13"/>
        <v>0</v>
      </c>
      <c r="K94" s="7"/>
      <c r="L94" s="7"/>
      <c r="M94" s="7"/>
      <c r="N94" s="7"/>
      <c r="O94" s="7"/>
      <c r="P94" s="15"/>
      <c r="Q94" s="7">
        <f t="shared" si="14"/>
        <v>0</v>
      </c>
      <c r="AA94" s="2">
        <f t="shared" si="10"/>
        <v>0</v>
      </c>
    </row>
    <row r="95" spans="1:27" x14ac:dyDescent="0.3">
      <c r="A95" s="24"/>
      <c r="B95" s="24">
        <v>10</v>
      </c>
      <c r="C95" s="24">
        <v>1</v>
      </c>
      <c r="D95" s="24">
        <v>30</v>
      </c>
      <c r="E95" s="24" t="s">
        <v>109</v>
      </c>
      <c r="F95" s="7" t="s">
        <v>19</v>
      </c>
      <c r="G95" s="7">
        <v>120</v>
      </c>
      <c r="H95" s="13">
        <v>0</v>
      </c>
      <c r="I95" s="14"/>
      <c r="J95" s="7">
        <f t="shared" si="13"/>
        <v>0</v>
      </c>
      <c r="K95" s="7"/>
      <c r="L95" s="7"/>
      <c r="M95" s="7"/>
      <c r="N95" s="7"/>
      <c r="O95" s="7"/>
      <c r="P95" s="15"/>
      <c r="Q95" s="7">
        <f t="shared" si="14"/>
        <v>0</v>
      </c>
      <c r="AA95" s="2">
        <f t="shared" si="10"/>
        <v>0</v>
      </c>
    </row>
    <row r="96" spans="1:27" x14ac:dyDescent="0.3">
      <c r="A96" s="24"/>
      <c r="B96" s="24">
        <v>10</v>
      </c>
      <c r="C96" s="24">
        <v>1</v>
      </c>
      <c r="D96" s="24">
        <v>40</v>
      </c>
      <c r="E96" s="24" t="s">
        <v>110</v>
      </c>
      <c r="F96" s="7" t="s">
        <v>19</v>
      </c>
      <c r="G96" s="7">
        <v>3</v>
      </c>
      <c r="H96" s="13">
        <v>0</v>
      </c>
      <c r="I96" s="14"/>
      <c r="J96" s="7">
        <f t="shared" si="13"/>
        <v>0</v>
      </c>
      <c r="K96" s="7"/>
      <c r="L96" s="7"/>
      <c r="M96" s="7"/>
      <c r="N96" s="7"/>
      <c r="O96" s="7"/>
      <c r="P96" s="15"/>
      <c r="Q96" s="7">
        <f t="shared" si="14"/>
        <v>0</v>
      </c>
      <c r="AA96" s="2">
        <f t="shared" si="10"/>
        <v>0</v>
      </c>
    </row>
    <row r="97" spans="1:27" ht="28.8" x14ac:dyDescent="0.3">
      <c r="A97" s="24"/>
      <c r="B97" s="24">
        <v>10</v>
      </c>
      <c r="C97" s="24">
        <v>1</v>
      </c>
      <c r="D97" s="24">
        <v>50</v>
      </c>
      <c r="E97" s="24" t="s">
        <v>111</v>
      </c>
      <c r="F97" s="7" t="s">
        <v>19</v>
      </c>
      <c r="G97" s="7">
        <v>22</v>
      </c>
      <c r="H97" s="13">
        <v>0</v>
      </c>
      <c r="I97" s="14"/>
      <c r="J97" s="7">
        <f t="shared" si="13"/>
        <v>0</v>
      </c>
      <c r="K97" s="7"/>
      <c r="L97" s="7"/>
      <c r="M97" s="7"/>
      <c r="N97" s="7"/>
      <c r="O97" s="7"/>
      <c r="P97" s="15"/>
      <c r="Q97" s="7">
        <f t="shared" si="14"/>
        <v>0</v>
      </c>
      <c r="AA97" s="2">
        <f t="shared" si="10"/>
        <v>0</v>
      </c>
    </row>
    <row r="98" spans="1:27" ht="28.8" x14ac:dyDescent="0.3">
      <c r="A98" s="24"/>
      <c r="B98" s="24">
        <v>10</v>
      </c>
      <c r="C98" s="24">
        <v>1</v>
      </c>
      <c r="D98" s="24">
        <v>60</v>
      </c>
      <c r="E98" s="24" t="s">
        <v>112</v>
      </c>
      <c r="F98" s="7" t="s">
        <v>22</v>
      </c>
      <c r="G98" s="7">
        <v>6</v>
      </c>
      <c r="H98" s="13">
        <v>0</v>
      </c>
      <c r="I98" s="14"/>
      <c r="J98" s="7">
        <f t="shared" si="13"/>
        <v>0</v>
      </c>
      <c r="K98" s="7"/>
      <c r="L98" s="7"/>
      <c r="M98" s="7"/>
      <c r="N98" s="7"/>
      <c r="O98" s="7"/>
      <c r="P98" s="15"/>
      <c r="Q98" s="7">
        <f t="shared" si="14"/>
        <v>0</v>
      </c>
      <c r="AA98" s="2">
        <f t="shared" ref="AA98:AA129" si="15">H98*D98*C98*B98+I98*(D98+C98+B98+A98+1)</f>
        <v>0</v>
      </c>
    </row>
    <row r="99" spans="1:27" x14ac:dyDescent="0.3">
      <c r="A99" s="24"/>
      <c r="B99" s="24">
        <v>10</v>
      </c>
      <c r="C99" s="24">
        <v>1</v>
      </c>
      <c r="D99" s="24">
        <v>70</v>
      </c>
      <c r="E99" s="24" t="s">
        <v>113</v>
      </c>
      <c r="F99" s="7" t="s">
        <v>19</v>
      </c>
      <c r="G99" s="7">
        <v>4</v>
      </c>
      <c r="H99" s="13">
        <v>0</v>
      </c>
      <c r="I99" s="14"/>
      <c r="J99" s="7">
        <f t="shared" si="13"/>
        <v>0</v>
      </c>
      <c r="K99" s="7"/>
      <c r="L99" s="7"/>
      <c r="M99" s="7"/>
      <c r="N99" s="7"/>
      <c r="O99" s="7"/>
      <c r="P99" s="15"/>
      <c r="Q99" s="7">
        <f t="shared" si="14"/>
        <v>0</v>
      </c>
      <c r="AA99" s="2">
        <f t="shared" si="15"/>
        <v>0</v>
      </c>
    </row>
    <row r="100" spans="1:27" ht="43.2" x14ac:dyDescent="0.3">
      <c r="A100" s="24"/>
      <c r="B100" s="24">
        <v>10</v>
      </c>
      <c r="C100" s="24">
        <v>1</v>
      </c>
      <c r="D100" s="24">
        <v>80</v>
      </c>
      <c r="E100" s="24" t="s">
        <v>114</v>
      </c>
      <c r="F100" s="7" t="s">
        <v>31</v>
      </c>
      <c r="G100" s="7">
        <v>15</v>
      </c>
      <c r="H100" s="13">
        <v>0</v>
      </c>
      <c r="I100" s="14"/>
      <c r="J100" s="7">
        <f t="shared" si="13"/>
        <v>0</v>
      </c>
      <c r="K100" s="7"/>
      <c r="L100" s="7"/>
      <c r="M100" s="7"/>
      <c r="N100" s="7"/>
      <c r="O100" s="7"/>
      <c r="P100" s="15"/>
      <c r="Q100" s="7">
        <f t="shared" si="14"/>
        <v>0</v>
      </c>
      <c r="AA100" s="2">
        <f t="shared" si="15"/>
        <v>0</v>
      </c>
    </row>
    <row r="101" spans="1:27" x14ac:dyDescent="0.3">
      <c r="A101" s="24"/>
      <c r="B101" s="24">
        <v>10</v>
      </c>
      <c r="C101" s="24">
        <v>1</v>
      </c>
      <c r="D101" s="24">
        <v>90</v>
      </c>
      <c r="E101" s="24" t="s">
        <v>115</v>
      </c>
      <c r="F101" s="7" t="s">
        <v>31</v>
      </c>
      <c r="G101" s="7">
        <v>3</v>
      </c>
      <c r="H101" s="13">
        <v>0</v>
      </c>
      <c r="I101" s="14"/>
      <c r="J101" s="7">
        <f t="shared" si="13"/>
        <v>0</v>
      </c>
      <c r="K101" s="7"/>
      <c r="L101" s="7"/>
      <c r="M101" s="7"/>
      <c r="N101" s="7"/>
      <c r="O101" s="7"/>
      <c r="P101" s="15"/>
      <c r="Q101" s="7">
        <f t="shared" si="14"/>
        <v>0</v>
      </c>
      <c r="AA101" s="2">
        <f t="shared" si="15"/>
        <v>0</v>
      </c>
    </row>
    <row r="102" spans="1:27" ht="28.8" x14ac:dyDescent="0.3">
      <c r="A102" s="24"/>
      <c r="B102" s="24">
        <v>10</v>
      </c>
      <c r="C102" s="24">
        <v>1</v>
      </c>
      <c r="D102" s="24">
        <v>100</v>
      </c>
      <c r="E102" s="24" t="s">
        <v>116</v>
      </c>
      <c r="F102" s="7" t="s">
        <v>22</v>
      </c>
      <c r="G102" s="7">
        <v>1</v>
      </c>
      <c r="H102" s="13">
        <v>0</v>
      </c>
      <c r="I102" s="14"/>
      <c r="J102" s="7">
        <f t="shared" si="13"/>
        <v>0</v>
      </c>
      <c r="K102" s="7"/>
      <c r="L102" s="7"/>
      <c r="M102" s="7"/>
      <c r="N102" s="7"/>
      <c r="O102" s="7"/>
      <c r="P102" s="15"/>
      <c r="Q102" s="7">
        <f t="shared" si="14"/>
        <v>0</v>
      </c>
      <c r="AA102" s="2">
        <f t="shared" si="15"/>
        <v>0</v>
      </c>
    </row>
    <row r="103" spans="1:27" ht="28.8" x14ac:dyDescent="0.3">
      <c r="A103" s="24"/>
      <c r="B103" s="24">
        <v>10</v>
      </c>
      <c r="C103" s="24">
        <v>1</v>
      </c>
      <c r="D103" s="24">
        <v>110</v>
      </c>
      <c r="E103" s="24" t="s">
        <v>117</v>
      </c>
      <c r="F103" s="7" t="s">
        <v>31</v>
      </c>
      <c r="G103" s="7">
        <v>5</v>
      </c>
      <c r="H103" s="13">
        <v>0</v>
      </c>
      <c r="I103" s="14"/>
      <c r="J103" s="7">
        <f t="shared" si="13"/>
        <v>0</v>
      </c>
      <c r="K103" s="7"/>
      <c r="L103" s="7"/>
      <c r="M103" s="7"/>
      <c r="N103" s="7"/>
      <c r="O103" s="7"/>
      <c r="P103" s="15"/>
      <c r="Q103" s="7">
        <f t="shared" si="14"/>
        <v>0</v>
      </c>
      <c r="AA103" s="2">
        <f t="shared" si="15"/>
        <v>0</v>
      </c>
    </row>
    <row r="104" spans="1:27" x14ac:dyDescent="0.3">
      <c r="A104" s="23"/>
      <c r="B104" s="23">
        <v>11</v>
      </c>
      <c r="C104" s="23"/>
      <c r="D104" s="23"/>
      <c r="E104" s="23" t="s">
        <v>118</v>
      </c>
      <c r="F104" s="8"/>
      <c r="G104" s="8"/>
      <c r="H104" s="9"/>
      <c r="I104" s="10"/>
      <c r="J104" s="11">
        <f>SUM(K105:K109)</f>
        <v>0</v>
      </c>
      <c r="K104" s="7"/>
      <c r="L104" s="7">
        <f>SUM(K105:K109)*(100-ROUND(I104,2))/100</f>
        <v>0</v>
      </c>
      <c r="M104" s="7"/>
      <c r="N104" s="7"/>
      <c r="O104" s="7"/>
      <c r="P104" s="7"/>
      <c r="Q104" s="7"/>
      <c r="AA104" s="2">
        <f t="shared" si="15"/>
        <v>0</v>
      </c>
    </row>
    <row r="105" spans="1:27" ht="43.2" x14ac:dyDescent="0.3">
      <c r="A105" s="24"/>
      <c r="B105" s="24">
        <v>11</v>
      </c>
      <c r="C105" s="24"/>
      <c r="D105" s="24">
        <v>10</v>
      </c>
      <c r="E105" s="24" t="s">
        <v>119</v>
      </c>
      <c r="F105" s="7"/>
      <c r="G105" s="7">
        <v>0</v>
      </c>
      <c r="H105" s="13">
        <v>0</v>
      </c>
      <c r="I105" s="14"/>
      <c r="J105" s="7">
        <f>G105*ROUND(H105,2)</f>
        <v>0</v>
      </c>
      <c r="K105" s="7"/>
      <c r="L105" s="7"/>
      <c r="M105" s="7"/>
      <c r="N105" s="7"/>
      <c r="O105" s="7"/>
      <c r="P105" s="15"/>
      <c r="Q105" s="7">
        <f>P105*H105</f>
        <v>0</v>
      </c>
      <c r="AA105" s="2">
        <f t="shared" si="15"/>
        <v>0</v>
      </c>
    </row>
    <row r="106" spans="1:27" x14ac:dyDescent="0.3">
      <c r="A106" s="4"/>
      <c r="B106" s="4">
        <v>11</v>
      </c>
      <c r="C106" s="4">
        <v>1</v>
      </c>
      <c r="D106" s="4"/>
      <c r="E106" s="4"/>
      <c r="F106" s="16"/>
      <c r="G106" s="16"/>
      <c r="H106" s="17"/>
      <c r="I106" s="18"/>
      <c r="J106" s="19">
        <f>SUM(J107:J109)</f>
        <v>0</v>
      </c>
      <c r="K106" s="7">
        <f>SUM(J107:J109)*(100-ROUND(I106,2))/100</f>
        <v>0</v>
      </c>
      <c r="L106" s="7"/>
      <c r="M106" s="7"/>
      <c r="N106" s="7"/>
      <c r="O106" s="7"/>
      <c r="P106" s="7"/>
      <c r="Q106" s="7"/>
      <c r="AA106" s="2">
        <f t="shared" si="15"/>
        <v>0</v>
      </c>
    </row>
    <row r="107" spans="1:27" ht="43.2" x14ac:dyDescent="0.3">
      <c r="A107" s="24"/>
      <c r="B107" s="24">
        <v>11</v>
      </c>
      <c r="C107" s="24">
        <v>1</v>
      </c>
      <c r="D107" s="24">
        <v>10</v>
      </c>
      <c r="E107" s="24" t="s">
        <v>120</v>
      </c>
      <c r="F107" s="7" t="s">
        <v>31</v>
      </c>
      <c r="G107" s="7">
        <v>200</v>
      </c>
      <c r="H107" s="13">
        <v>0</v>
      </c>
      <c r="I107" s="14"/>
      <c r="J107" s="7">
        <f>G107*ROUND(H107,2)</f>
        <v>0</v>
      </c>
      <c r="K107" s="7"/>
      <c r="L107" s="7"/>
      <c r="M107" s="7"/>
      <c r="N107" s="7"/>
      <c r="O107" s="7"/>
      <c r="P107" s="15"/>
      <c r="Q107" s="7">
        <f>P107*H107</f>
        <v>0</v>
      </c>
      <c r="AA107" s="2">
        <f t="shared" si="15"/>
        <v>0</v>
      </c>
    </row>
    <row r="108" spans="1:27" ht="28.8" x14ac:dyDescent="0.3">
      <c r="A108" s="24"/>
      <c r="B108" s="24">
        <v>11</v>
      </c>
      <c r="C108" s="24">
        <v>1</v>
      </c>
      <c r="D108" s="24">
        <v>20</v>
      </c>
      <c r="E108" s="24" t="s">
        <v>121</v>
      </c>
      <c r="F108" s="7" t="s">
        <v>24</v>
      </c>
      <c r="G108" s="7">
        <v>1</v>
      </c>
      <c r="H108" s="13">
        <v>0</v>
      </c>
      <c r="I108" s="14"/>
      <c r="J108" s="7">
        <f>G108*ROUND(H108,2)</f>
        <v>0</v>
      </c>
      <c r="K108" s="7"/>
      <c r="L108" s="7"/>
      <c r="M108" s="7"/>
      <c r="N108" s="7"/>
      <c r="O108" s="7"/>
      <c r="P108" s="15"/>
      <c r="Q108" s="7">
        <f>P108*H108</f>
        <v>0</v>
      </c>
      <c r="AA108" s="2">
        <f t="shared" si="15"/>
        <v>0</v>
      </c>
    </row>
    <row r="109" spans="1:27" ht="28.8" x14ac:dyDescent="0.3">
      <c r="A109" s="24"/>
      <c r="B109" s="24">
        <v>11</v>
      </c>
      <c r="C109" s="24">
        <v>1</v>
      </c>
      <c r="D109" s="24">
        <v>30</v>
      </c>
      <c r="E109" s="24" t="s">
        <v>121</v>
      </c>
      <c r="F109" s="7" t="s">
        <v>24</v>
      </c>
      <c r="G109" s="7">
        <v>1</v>
      </c>
      <c r="H109" s="13">
        <v>0</v>
      </c>
      <c r="I109" s="14"/>
      <c r="J109" s="7">
        <f>G109*ROUND(H109,2)</f>
        <v>0</v>
      </c>
      <c r="K109" s="7"/>
      <c r="L109" s="7"/>
      <c r="M109" s="7"/>
      <c r="N109" s="7"/>
      <c r="O109" s="7"/>
      <c r="P109" s="15"/>
      <c r="Q109" s="7">
        <f>P109*H109</f>
        <v>0</v>
      </c>
      <c r="AA109" s="2">
        <f t="shared" si="15"/>
        <v>0</v>
      </c>
    </row>
    <row r="110" spans="1:27" x14ac:dyDescent="0.3">
      <c r="A110" s="23"/>
      <c r="B110" s="23">
        <v>12</v>
      </c>
      <c r="C110" s="23"/>
      <c r="D110" s="23"/>
      <c r="E110" s="23" t="s">
        <v>122</v>
      </c>
      <c r="F110" s="8"/>
      <c r="G110" s="8"/>
      <c r="H110" s="9"/>
      <c r="I110" s="10"/>
      <c r="J110" s="11">
        <f>SUM(K111:K115)</f>
        <v>0</v>
      </c>
      <c r="K110" s="7"/>
      <c r="L110" s="7">
        <f>SUM(K111:K115)*(100-ROUND(I110,2))/100</f>
        <v>0</v>
      </c>
      <c r="M110" s="7"/>
      <c r="N110" s="7"/>
      <c r="O110" s="7"/>
      <c r="P110" s="7"/>
      <c r="Q110" s="7"/>
      <c r="AA110" s="2">
        <f t="shared" si="15"/>
        <v>0</v>
      </c>
    </row>
    <row r="111" spans="1:27" ht="100.8" x14ac:dyDescent="0.3">
      <c r="A111" s="24"/>
      <c r="B111" s="24">
        <v>12</v>
      </c>
      <c r="C111" s="24"/>
      <c r="D111" s="24">
        <v>2</v>
      </c>
      <c r="E111" s="24" t="s">
        <v>123</v>
      </c>
      <c r="F111" s="7"/>
      <c r="G111" s="7">
        <v>0</v>
      </c>
      <c r="H111" s="13">
        <v>0</v>
      </c>
      <c r="I111" s="14"/>
      <c r="J111" s="7">
        <f>G111*ROUND(H111,2)</f>
        <v>0</v>
      </c>
      <c r="K111" s="7"/>
      <c r="L111" s="7"/>
      <c r="M111" s="7"/>
      <c r="N111" s="7"/>
      <c r="O111" s="7"/>
      <c r="P111" s="15"/>
      <c r="Q111" s="7">
        <f>P111*H111</f>
        <v>0</v>
      </c>
      <c r="AA111" s="2">
        <f t="shared" si="15"/>
        <v>0</v>
      </c>
    </row>
    <row r="112" spans="1:27" ht="86.4" x14ac:dyDescent="0.3">
      <c r="A112" s="24"/>
      <c r="B112" s="24">
        <v>12</v>
      </c>
      <c r="C112" s="24"/>
      <c r="D112" s="24">
        <v>3</v>
      </c>
      <c r="E112" s="24" t="s">
        <v>124</v>
      </c>
      <c r="F112" s="7"/>
      <c r="G112" s="7">
        <v>0</v>
      </c>
      <c r="H112" s="13">
        <v>0</v>
      </c>
      <c r="I112" s="14"/>
      <c r="J112" s="7">
        <f>G112*ROUND(H112,2)</f>
        <v>0</v>
      </c>
      <c r="K112" s="7"/>
      <c r="L112" s="7"/>
      <c r="M112" s="7"/>
      <c r="N112" s="7"/>
      <c r="O112" s="7"/>
      <c r="P112" s="15"/>
      <c r="Q112" s="7">
        <f>P112*H112</f>
        <v>0</v>
      </c>
      <c r="AA112" s="2">
        <f t="shared" si="15"/>
        <v>0</v>
      </c>
    </row>
    <row r="113" spans="1:27" x14ac:dyDescent="0.3">
      <c r="A113" s="4"/>
      <c r="B113" s="4">
        <v>12</v>
      </c>
      <c r="C113" s="4">
        <v>1</v>
      </c>
      <c r="D113" s="4"/>
      <c r="E113" s="4"/>
      <c r="F113" s="16"/>
      <c r="G113" s="16"/>
      <c r="H113" s="17"/>
      <c r="I113" s="18"/>
      <c r="J113" s="19">
        <f>SUM(J114:J115)</f>
        <v>0</v>
      </c>
      <c r="K113" s="7">
        <f>SUM(J114:J115)*(100-ROUND(I113,2))/100</f>
        <v>0</v>
      </c>
      <c r="L113" s="7"/>
      <c r="M113" s="7"/>
      <c r="N113" s="7"/>
      <c r="O113" s="7"/>
      <c r="P113" s="7"/>
      <c r="Q113" s="7"/>
      <c r="AA113" s="2">
        <f t="shared" si="15"/>
        <v>0</v>
      </c>
    </row>
    <row r="114" spans="1:27" x14ac:dyDescent="0.3">
      <c r="A114" s="24"/>
      <c r="B114" s="24">
        <v>12</v>
      </c>
      <c r="C114" s="24">
        <v>1</v>
      </c>
      <c r="D114" s="24">
        <v>10</v>
      </c>
      <c r="E114" s="24" t="s">
        <v>125</v>
      </c>
      <c r="F114" s="7" t="s">
        <v>22</v>
      </c>
      <c r="G114" s="7">
        <v>1</v>
      </c>
      <c r="H114" s="13">
        <v>0</v>
      </c>
      <c r="I114" s="14"/>
      <c r="J114" s="7">
        <f>G114*ROUND(H114,2)</f>
        <v>0</v>
      </c>
      <c r="K114" s="7"/>
      <c r="L114" s="7"/>
      <c r="M114" s="7"/>
      <c r="N114" s="7"/>
      <c r="O114" s="7"/>
      <c r="P114" s="15"/>
      <c r="Q114" s="7">
        <f>P114*H114</f>
        <v>0</v>
      </c>
      <c r="AA114" s="2">
        <f t="shared" si="15"/>
        <v>0</v>
      </c>
    </row>
    <row r="115" spans="1:27" x14ac:dyDescent="0.3">
      <c r="A115" s="24"/>
      <c r="B115" s="24">
        <v>12</v>
      </c>
      <c r="C115" s="24">
        <v>1</v>
      </c>
      <c r="D115" s="24">
        <v>20</v>
      </c>
      <c r="E115" s="24" t="s">
        <v>126</v>
      </c>
      <c r="F115" s="7" t="s">
        <v>22</v>
      </c>
      <c r="G115" s="7">
        <v>1</v>
      </c>
      <c r="H115" s="13">
        <v>0</v>
      </c>
      <c r="I115" s="14"/>
      <c r="J115" s="7">
        <f>G115*ROUND(H115,2)</f>
        <v>0</v>
      </c>
      <c r="K115" s="7"/>
      <c r="L115" s="7"/>
      <c r="M115" s="7"/>
      <c r="N115" s="7"/>
      <c r="O115" s="7"/>
      <c r="P115" s="15"/>
      <c r="Q115" s="7">
        <f>P115*H115</f>
        <v>0</v>
      </c>
      <c r="AA115" s="2">
        <f t="shared" si="15"/>
        <v>0</v>
      </c>
    </row>
    <row r="116" spans="1:27" x14ac:dyDescent="0.3">
      <c r="A116" s="23"/>
      <c r="B116" s="23">
        <v>22</v>
      </c>
      <c r="C116" s="23"/>
      <c r="D116" s="23"/>
      <c r="E116" s="23" t="s">
        <v>127</v>
      </c>
      <c r="F116" s="8"/>
      <c r="G116" s="8"/>
      <c r="H116" s="9"/>
      <c r="I116" s="10"/>
      <c r="J116" s="11">
        <f>SUM(K117:K134)</f>
        <v>0</v>
      </c>
      <c r="K116" s="7"/>
      <c r="L116" s="7">
        <f>SUM(K117:K134)*(100-ROUND(I116,2))/100</f>
        <v>0</v>
      </c>
      <c r="M116" s="7"/>
      <c r="N116" s="7"/>
      <c r="O116" s="7"/>
      <c r="P116" s="7"/>
      <c r="Q116" s="7"/>
      <c r="AA116" s="2">
        <f t="shared" si="15"/>
        <v>0</v>
      </c>
    </row>
    <row r="117" spans="1:27" ht="72" x14ac:dyDescent="0.3">
      <c r="A117" s="24"/>
      <c r="B117" s="24">
        <v>22</v>
      </c>
      <c r="C117" s="24"/>
      <c r="D117" s="24">
        <v>2</v>
      </c>
      <c r="E117" s="24" t="s">
        <v>128</v>
      </c>
      <c r="F117" s="7"/>
      <c r="G117" s="7">
        <v>0</v>
      </c>
      <c r="H117" s="13">
        <v>0</v>
      </c>
      <c r="I117" s="14"/>
      <c r="J117" s="7">
        <f>G117*ROUND(H117,2)</f>
        <v>0</v>
      </c>
      <c r="K117" s="7"/>
      <c r="L117" s="7"/>
      <c r="M117" s="7"/>
      <c r="N117" s="7"/>
      <c r="O117" s="7"/>
      <c r="P117" s="15"/>
      <c r="Q117" s="7">
        <f>P117*H117</f>
        <v>0</v>
      </c>
      <c r="AA117" s="2">
        <f t="shared" si="15"/>
        <v>0</v>
      </c>
    </row>
    <row r="118" spans="1:27" ht="57.6" x14ac:dyDescent="0.3">
      <c r="A118" s="24"/>
      <c r="B118" s="24">
        <v>22</v>
      </c>
      <c r="C118" s="24"/>
      <c r="D118" s="24">
        <v>120</v>
      </c>
      <c r="E118" s="24" t="s">
        <v>129</v>
      </c>
      <c r="F118" s="7"/>
      <c r="G118" s="7">
        <v>0</v>
      </c>
      <c r="H118" s="13">
        <v>0</v>
      </c>
      <c r="I118" s="14"/>
      <c r="J118" s="7">
        <f>G118*ROUND(H118,2)</f>
        <v>0</v>
      </c>
      <c r="K118" s="7"/>
      <c r="L118" s="7"/>
      <c r="M118" s="7"/>
      <c r="N118" s="7"/>
      <c r="O118" s="7"/>
      <c r="P118" s="15"/>
      <c r="Q118" s="7">
        <f>P118*H118</f>
        <v>0</v>
      </c>
      <c r="AA118" s="2">
        <f t="shared" si="15"/>
        <v>0</v>
      </c>
    </row>
    <row r="119" spans="1:27" x14ac:dyDescent="0.3">
      <c r="A119" s="4"/>
      <c r="B119" s="4">
        <v>22</v>
      </c>
      <c r="C119" s="4">
        <v>1</v>
      </c>
      <c r="D119" s="4"/>
      <c r="E119" s="4"/>
      <c r="F119" s="16"/>
      <c r="G119" s="16"/>
      <c r="H119" s="17"/>
      <c r="I119" s="18"/>
      <c r="J119" s="19">
        <f>SUM(J120:J134)</f>
        <v>0</v>
      </c>
      <c r="K119" s="7">
        <f>SUM(J120:J134)*(100-ROUND(I119,2))/100</f>
        <v>0</v>
      </c>
      <c r="L119" s="7"/>
      <c r="M119" s="7"/>
      <c r="N119" s="7"/>
      <c r="O119" s="7"/>
      <c r="P119" s="7"/>
      <c r="Q119" s="7"/>
      <c r="AA119" s="2">
        <f t="shared" si="15"/>
        <v>0</v>
      </c>
    </row>
    <row r="120" spans="1:27" ht="43.2" x14ac:dyDescent="0.3">
      <c r="A120" s="24"/>
      <c r="B120" s="24">
        <v>22</v>
      </c>
      <c r="C120" s="24">
        <v>1</v>
      </c>
      <c r="D120" s="24">
        <v>10</v>
      </c>
      <c r="E120" s="24" t="s">
        <v>130</v>
      </c>
      <c r="F120" s="7" t="s">
        <v>31</v>
      </c>
      <c r="G120" s="7">
        <v>10</v>
      </c>
      <c r="H120" s="13">
        <v>0</v>
      </c>
      <c r="I120" s="14"/>
      <c r="J120" s="7">
        <f t="shared" ref="J120:J134" si="16">G120*ROUND(H120,2)</f>
        <v>0</v>
      </c>
      <c r="K120" s="7"/>
      <c r="L120" s="7"/>
      <c r="M120" s="7"/>
      <c r="N120" s="7"/>
      <c r="O120" s="7"/>
      <c r="P120" s="15"/>
      <c r="Q120" s="7">
        <f t="shared" ref="Q120:Q134" si="17">P120*H120</f>
        <v>0</v>
      </c>
      <c r="AA120" s="2">
        <f t="shared" si="15"/>
        <v>0</v>
      </c>
    </row>
    <row r="121" spans="1:27" ht="43.2" x14ac:dyDescent="0.3">
      <c r="A121" s="24"/>
      <c r="B121" s="24">
        <v>22</v>
      </c>
      <c r="C121" s="24">
        <v>1</v>
      </c>
      <c r="D121" s="24">
        <v>20</v>
      </c>
      <c r="E121" s="24" t="s">
        <v>131</v>
      </c>
      <c r="F121" s="7" t="s">
        <v>31</v>
      </c>
      <c r="G121" s="7">
        <v>50</v>
      </c>
      <c r="H121" s="13">
        <v>0</v>
      </c>
      <c r="I121" s="14"/>
      <c r="J121" s="7">
        <f t="shared" si="16"/>
        <v>0</v>
      </c>
      <c r="K121" s="7"/>
      <c r="L121" s="7"/>
      <c r="M121" s="7"/>
      <c r="N121" s="7"/>
      <c r="O121" s="7"/>
      <c r="P121" s="15"/>
      <c r="Q121" s="7">
        <f t="shared" si="17"/>
        <v>0</v>
      </c>
      <c r="AA121" s="2">
        <f t="shared" si="15"/>
        <v>0</v>
      </c>
    </row>
    <row r="122" spans="1:27" ht="72" x14ac:dyDescent="0.3">
      <c r="A122" s="24"/>
      <c r="B122" s="24">
        <v>22</v>
      </c>
      <c r="C122" s="24">
        <v>1</v>
      </c>
      <c r="D122" s="24">
        <v>30</v>
      </c>
      <c r="E122" s="24" t="s">
        <v>132</v>
      </c>
      <c r="F122" s="7" t="s">
        <v>31</v>
      </c>
      <c r="G122" s="7">
        <v>48</v>
      </c>
      <c r="H122" s="13">
        <v>0</v>
      </c>
      <c r="I122" s="14"/>
      <c r="J122" s="7">
        <f t="shared" si="16"/>
        <v>0</v>
      </c>
      <c r="K122" s="7"/>
      <c r="L122" s="7"/>
      <c r="M122" s="7"/>
      <c r="N122" s="7"/>
      <c r="O122" s="7"/>
      <c r="P122" s="15"/>
      <c r="Q122" s="7">
        <f t="shared" si="17"/>
        <v>0</v>
      </c>
      <c r="AA122" s="2">
        <f t="shared" si="15"/>
        <v>0</v>
      </c>
    </row>
    <row r="123" spans="1:27" x14ac:dyDescent="0.3">
      <c r="A123" s="24"/>
      <c r="B123" s="24">
        <v>22</v>
      </c>
      <c r="C123" s="24">
        <v>1</v>
      </c>
      <c r="D123" s="24">
        <v>40</v>
      </c>
      <c r="E123" s="24" t="s">
        <v>133</v>
      </c>
      <c r="F123" s="7" t="s">
        <v>31</v>
      </c>
      <c r="G123" s="7">
        <v>10</v>
      </c>
      <c r="H123" s="13">
        <v>0</v>
      </c>
      <c r="I123" s="14"/>
      <c r="J123" s="7">
        <f t="shared" si="16"/>
        <v>0</v>
      </c>
      <c r="K123" s="7"/>
      <c r="L123" s="7"/>
      <c r="M123" s="7"/>
      <c r="N123" s="7"/>
      <c r="O123" s="7"/>
      <c r="P123" s="15"/>
      <c r="Q123" s="7">
        <f t="shared" si="17"/>
        <v>0</v>
      </c>
      <c r="AA123" s="2">
        <f t="shared" si="15"/>
        <v>0</v>
      </c>
    </row>
    <row r="124" spans="1:27" ht="28.8" x14ac:dyDescent="0.3">
      <c r="A124" s="24"/>
      <c r="B124" s="24">
        <v>22</v>
      </c>
      <c r="C124" s="24">
        <v>1</v>
      </c>
      <c r="D124" s="24">
        <v>50</v>
      </c>
      <c r="E124" s="24" t="s">
        <v>134</v>
      </c>
      <c r="F124" s="7" t="s">
        <v>31</v>
      </c>
      <c r="G124" s="7">
        <v>30</v>
      </c>
      <c r="H124" s="13">
        <v>0</v>
      </c>
      <c r="I124" s="14"/>
      <c r="J124" s="7">
        <f t="shared" si="16"/>
        <v>0</v>
      </c>
      <c r="K124" s="7"/>
      <c r="L124" s="7"/>
      <c r="M124" s="7"/>
      <c r="N124" s="7"/>
      <c r="O124" s="7"/>
      <c r="P124" s="15"/>
      <c r="Q124" s="7">
        <f t="shared" si="17"/>
        <v>0</v>
      </c>
      <c r="AA124" s="2">
        <f t="shared" si="15"/>
        <v>0</v>
      </c>
    </row>
    <row r="125" spans="1:27" ht="28.8" x14ac:dyDescent="0.3">
      <c r="A125" s="24"/>
      <c r="B125" s="24">
        <v>22</v>
      </c>
      <c r="C125" s="24">
        <v>1</v>
      </c>
      <c r="D125" s="24">
        <v>60</v>
      </c>
      <c r="E125" s="24" t="s">
        <v>135</v>
      </c>
      <c r="F125" s="7" t="s">
        <v>31</v>
      </c>
      <c r="G125" s="7">
        <v>40</v>
      </c>
      <c r="H125" s="13">
        <v>0</v>
      </c>
      <c r="I125" s="14"/>
      <c r="J125" s="7">
        <f t="shared" si="16"/>
        <v>0</v>
      </c>
      <c r="K125" s="7"/>
      <c r="L125" s="7"/>
      <c r="M125" s="7"/>
      <c r="N125" s="7"/>
      <c r="O125" s="7"/>
      <c r="P125" s="15"/>
      <c r="Q125" s="7">
        <f t="shared" si="17"/>
        <v>0</v>
      </c>
      <c r="AA125" s="2">
        <f t="shared" si="15"/>
        <v>0</v>
      </c>
    </row>
    <row r="126" spans="1:27" ht="43.2" x14ac:dyDescent="0.3">
      <c r="A126" s="24"/>
      <c r="B126" s="24">
        <v>22</v>
      </c>
      <c r="C126" s="24">
        <v>1</v>
      </c>
      <c r="D126" s="24">
        <v>70</v>
      </c>
      <c r="E126" s="24" t="s">
        <v>136</v>
      </c>
      <c r="F126" s="7" t="s">
        <v>31</v>
      </c>
      <c r="G126" s="7">
        <v>5</v>
      </c>
      <c r="H126" s="13">
        <v>0</v>
      </c>
      <c r="I126" s="14"/>
      <c r="J126" s="7">
        <f t="shared" si="16"/>
        <v>0</v>
      </c>
      <c r="K126" s="7"/>
      <c r="L126" s="7"/>
      <c r="M126" s="7"/>
      <c r="N126" s="7"/>
      <c r="O126" s="7"/>
      <c r="P126" s="15"/>
      <c r="Q126" s="7">
        <f t="shared" si="17"/>
        <v>0</v>
      </c>
      <c r="AA126" s="2">
        <f t="shared" si="15"/>
        <v>0</v>
      </c>
    </row>
    <row r="127" spans="1:27" ht="43.2" x14ac:dyDescent="0.3">
      <c r="A127" s="24"/>
      <c r="B127" s="24">
        <v>22</v>
      </c>
      <c r="C127" s="24">
        <v>1</v>
      </c>
      <c r="D127" s="24">
        <v>80</v>
      </c>
      <c r="E127" s="24" t="s">
        <v>137</v>
      </c>
      <c r="F127" s="7" t="s">
        <v>31</v>
      </c>
      <c r="G127" s="7">
        <v>2</v>
      </c>
      <c r="H127" s="13">
        <v>0</v>
      </c>
      <c r="I127" s="14"/>
      <c r="J127" s="7">
        <f t="shared" si="16"/>
        <v>0</v>
      </c>
      <c r="K127" s="7"/>
      <c r="L127" s="7"/>
      <c r="M127" s="7"/>
      <c r="N127" s="7"/>
      <c r="O127" s="7"/>
      <c r="P127" s="15"/>
      <c r="Q127" s="7">
        <f t="shared" si="17"/>
        <v>0</v>
      </c>
      <c r="AA127" s="2">
        <f t="shared" si="15"/>
        <v>0</v>
      </c>
    </row>
    <row r="128" spans="1:27" ht="28.8" x14ac:dyDescent="0.3">
      <c r="A128" s="24"/>
      <c r="B128" s="24">
        <v>22</v>
      </c>
      <c r="C128" s="24">
        <v>1</v>
      </c>
      <c r="D128" s="24">
        <v>90</v>
      </c>
      <c r="E128" s="24" t="s">
        <v>138</v>
      </c>
      <c r="F128" s="7" t="s">
        <v>22</v>
      </c>
      <c r="G128" s="7">
        <v>1</v>
      </c>
      <c r="H128" s="13">
        <v>0</v>
      </c>
      <c r="I128" s="14"/>
      <c r="J128" s="7">
        <f t="shared" si="16"/>
        <v>0</v>
      </c>
      <c r="K128" s="7"/>
      <c r="L128" s="7"/>
      <c r="M128" s="7"/>
      <c r="N128" s="7"/>
      <c r="O128" s="7"/>
      <c r="P128" s="15"/>
      <c r="Q128" s="7">
        <f t="shared" si="17"/>
        <v>0</v>
      </c>
      <c r="AA128" s="2">
        <f t="shared" si="15"/>
        <v>0</v>
      </c>
    </row>
    <row r="129" spans="1:27" ht="28.8" x14ac:dyDescent="0.3">
      <c r="A129" s="24"/>
      <c r="B129" s="24">
        <v>22</v>
      </c>
      <c r="C129" s="24">
        <v>1</v>
      </c>
      <c r="D129" s="24">
        <v>100</v>
      </c>
      <c r="E129" s="24" t="s">
        <v>139</v>
      </c>
      <c r="F129" s="7" t="s">
        <v>31</v>
      </c>
      <c r="G129" s="7">
        <v>5</v>
      </c>
      <c r="H129" s="13">
        <v>0</v>
      </c>
      <c r="I129" s="14"/>
      <c r="J129" s="7">
        <f t="shared" si="16"/>
        <v>0</v>
      </c>
      <c r="K129" s="7"/>
      <c r="L129" s="7"/>
      <c r="M129" s="7"/>
      <c r="N129" s="7"/>
      <c r="O129" s="7"/>
      <c r="P129" s="15"/>
      <c r="Q129" s="7">
        <f t="shared" si="17"/>
        <v>0</v>
      </c>
      <c r="AA129" s="2">
        <f t="shared" si="15"/>
        <v>0</v>
      </c>
    </row>
    <row r="130" spans="1:27" ht="43.2" x14ac:dyDescent="0.3">
      <c r="A130" s="24"/>
      <c r="B130" s="24">
        <v>22</v>
      </c>
      <c r="C130" s="24">
        <v>1</v>
      </c>
      <c r="D130" s="24">
        <v>110</v>
      </c>
      <c r="E130" s="24" t="s">
        <v>140</v>
      </c>
      <c r="F130" s="7" t="s">
        <v>19</v>
      </c>
      <c r="G130" s="7">
        <v>30</v>
      </c>
      <c r="H130" s="13">
        <v>0</v>
      </c>
      <c r="I130" s="14"/>
      <c r="J130" s="7">
        <f t="shared" si="16"/>
        <v>0</v>
      </c>
      <c r="K130" s="7"/>
      <c r="L130" s="7"/>
      <c r="M130" s="7"/>
      <c r="N130" s="7"/>
      <c r="O130" s="7"/>
      <c r="P130" s="15"/>
      <c r="Q130" s="7">
        <f t="shared" si="17"/>
        <v>0</v>
      </c>
      <c r="AA130" s="2">
        <f t="shared" ref="AA130:AA141" si="18">H130*D130*C130*B130+I130*(D130+C130+B130+A130+1)</f>
        <v>0</v>
      </c>
    </row>
    <row r="131" spans="1:27" ht="72" x14ac:dyDescent="0.3">
      <c r="A131" s="24"/>
      <c r="B131" s="24">
        <v>22</v>
      </c>
      <c r="C131" s="24">
        <v>1</v>
      </c>
      <c r="D131" s="24">
        <v>120</v>
      </c>
      <c r="E131" s="24" t="s">
        <v>141</v>
      </c>
      <c r="F131" s="7" t="s">
        <v>31</v>
      </c>
      <c r="G131" s="7">
        <v>20</v>
      </c>
      <c r="H131" s="13">
        <v>0</v>
      </c>
      <c r="I131" s="14"/>
      <c r="J131" s="7">
        <f t="shared" si="16"/>
        <v>0</v>
      </c>
      <c r="K131" s="7"/>
      <c r="L131" s="7"/>
      <c r="M131" s="7"/>
      <c r="N131" s="7"/>
      <c r="O131" s="7"/>
      <c r="P131" s="15"/>
      <c r="Q131" s="7">
        <f t="shared" si="17"/>
        <v>0</v>
      </c>
      <c r="AA131" s="2">
        <f t="shared" si="18"/>
        <v>0</v>
      </c>
    </row>
    <row r="132" spans="1:27" ht="72" x14ac:dyDescent="0.3">
      <c r="A132" s="24"/>
      <c r="B132" s="24">
        <v>22</v>
      </c>
      <c r="C132" s="24">
        <v>1</v>
      </c>
      <c r="D132" s="24">
        <v>130</v>
      </c>
      <c r="E132" s="24" t="s">
        <v>142</v>
      </c>
      <c r="F132" s="7" t="s">
        <v>19</v>
      </c>
      <c r="G132" s="7">
        <v>35</v>
      </c>
      <c r="H132" s="13">
        <v>0</v>
      </c>
      <c r="I132" s="14"/>
      <c r="J132" s="7">
        <f t="shared" si="16"/>
        <v>0</v>
      </c>
      <c r="K132" s="7"/>
      <c r="L132" s="7"/>
      <c r="M132" s="7"/>
      <c r="N132" s="7"/>
      <c r="O132" s="7"/>
      <c r="P132" s="15"/>
      <c r="Q132" s="7">
        <f t="shared" si="17"/>
        <v>0</v>
      </c>
      <c r="AA132" s="2">
        <f t="shared" si="18"/>
        <v>0</v>
      </c>
    </row>
    <row r="133" spans="1:27" ht="57.6" x14ac:dyDescent="0.3">
      <c r="A133" s="24"/>
      <c r="B133" s="24">
        <v>22</v>
      </c>
      <c r="C133" s="24">
        <v>1</v>
      </c>
      <c r="D133" s="24">
        <v>140</v>
      </c>
      <c r="E133" s="24" t="s">
        <v>143</v>
      </c>
      <c r="F133" s="7" t="s">
        <v>31</v>
      </c>
      <c r="G133" s="7">
        <v>50</v>
      </c>
      <c r="H133" s="13">
        <v>0</v>
      </c>
      <c r="I133" s="14"/>
      <c r="J133" s="7">
        <f t="shared" si="16"/>
        <v>0</v>
      </c>
      <c r="K133" s="7"/>
      <c r="L133" s="7"/>
      <c r="M133" s="7"/>
      <c r="N133" s="7"/>
      <c r="O133" s="7"/>
      <c r="P133" s="15"/>
      <c r="Q133" s="7">
        <f t="shared" si="17"/>
        <v>0</v>
      </c>
      <c r="AA133" s="2">
        <f t="shared" si="18"/>
        <v>0</v>
      </c>
    </row>
    <row r="134" spans="1:27" ht="28.8" x14ac:dyDescent="0.3">
      <c r="A134" s="24"/>
      <c r="B134" s="24">
        <v>22</v>
      </c>
      <c r="C134" s="24">
        <v>1</v>
      </c>
      <c r="D134" s="24">
        <v>150</v>
      </c>
      <c r="E134" s="24" t="s">
        <v>144</v>
      </c>
      <c r="F134" s="7" t="s">
        <v>31</v>
      </c>
      <c r="G134" s="7">
        <v>3</v>
      </c>
      <c r="H134" s="13">
        <v>0</v>
      </c>
      <c r="I134" s="14"/>
      <c r="J134" s="7">
        <f t="shared" si="16"/>
        <v>0</v>
      </c>
      <c r="K134" s="7"/>
      <c r="L134" s="7"/>
      <c r="M134" s="7"/>
      <c r="N134" s="7"/>
      <c r="O134" s="7"/>
      <c r="P134" s="15"/>
      <c r="Q134" s="7">
        <f t="shared" si="17"/>
        <v>0</v>
      </c>
      <c r="AA134" s="2">
        <f t="shared" si="18"/>
        <v>0</v>
      </c>
    </row>
    <row r="135" spans="1:27" x14ac:dyDescent="0.3">
      <c r="A135" s="23"/>
      <c r="B135" s="23">
        <v>24</v>
      </c>
      <c r="C135" s="23"/>
      <c r="D135" s="23"/>
      <c r="E135" s="23" t="s">
        <v>145</v>
      </c>
      <c r="F135" s="8"/>
      <c r="G135" s="8"/>
      <c r="H135" s="9"/>
      <c r="I135" s="10"/>
      <c r="J135" s="11">
        <f>SUM(K136:K141)</f>
        <v>0</v>
      </c>
      <c r="K135" s="7"/>
      <c r="L135" s="7">
        <f>SUM(K136:K141)*(100-ROUND(I135,2))/100</f>
        <v>0</v>
      </c>
      <c r="M135" s="7"/>
      <c r="N135" s="7"/>
      <c r="O135" s="7"/>
      <c r="P135" s="7"/>
      <c r="Q135" s="7"/>
      <c r="AA135" s="2">
        <f t="shared" si="18"/>
        <v>0</v>
      </c>
    </row>
    <row r="136" spans="1:27" ht="28.8" x14ac:dyDescent="0.3">
      <c r="A136" s="24"/>
      <c r="B136" s="24">
        <v>24</v>
      </c>
      <c r="C136" s="24"/>
      <c r="D136" s="24">
        <v>10</v>
      </c>
      <c r="E136" s="24" t="s">
        <v>146</v>
      </c>
      <c r="F136" s="7"/>
      <c r="G136" s="7">
        <v>0</v>
      </c>
      <c r="H136" s="13">
        <v>0</v>
      </c>
      <c r="I136" s="14"/>
      <c r="J136" s="7">
        <f>G136*ROUND(H136,2)</f>
        <v>0</v>
      </c>
      <c r="K136" s="7"/>
      <c r="L136" s="7"/>
      <c r="M136" s="7"/>
      <c r="N136" s="7"/>
      <c r="O136" s="7"/>
      <c r="P136" s="15"/>
      <c r="Q136" s="7">
        <f>P136*H136</f>
        <v>0</v>
      </c>
      <c r="AA136" s="2">
        <f t="shared" si="18"/>
        <v>0</v>
      </c>
    </row>
    <row r="137" spans="1:27" x14ac:dyDescent="0.3">
      <c r="A137" s="4"/>
      <c r="B137" s="4">
        <v>24</v>
      </c>
      <c r="C137" s="4">
        <v>1</v>
      </c>
      <c r="D137" s="4"/>
      <c r="E137" s="4"/>
      <c r="F137" s="16"/>
      <c r="G137" s="16"/>
      <c r="H137" s="17"/>
      <c r="I137" s="18"/>
      <c r="J137" s="19">
        <f>SUM(J138:J141)</f>
        <v>0</v>
      </c>
      <c r="K137" s="7">
        <f>SUM(J138:J141)*(100-ROUND(I137,2))/100</f>
        <v>0</v>
      </c>
      <c r="L137" s="7"/>
      <c r="M137" s="7"/>
      <c r="N137" s="7"/>
      <c r="O137" s="7"/>
      <c r="P137" s="7"/>
      <c r="Q137" s="7"/>
      <c r="AA137" s="2">
        <f t="shared" si="18"/>
        <v>0</v>
      </c>
    </row>
    <row r="138" spans="1:27" ht="57.6" x14ac:dyDescent="0.3">
      <c r="A138" s="24"/>
      <c r="B138" s="24">
        <v>24</v>
      </c>
      <c r="C138" s="24">
        <v>1</v>
      </c>
      <c r="D138" s="24">
        <v>10</v>
      </c>
      <c r="E138" s="24" t="s">
        <v>147</v>
      </c>
      <c r="F138" s="7" t="s">
        <v>24</v>
      </c>
      <c r="G138" s="7">
        <v>1</v>
      </c>
      <c r="H138" s="13">
        <v>0</v>
      </c>
      <c r="I138" s="14"/>
      <c r="J138" s="7">
        <f>G138*ROUND(H138,2)</f>
        <v>0</v>
      </c>
      <c r="K138" s="7"/>
      <c r="L138" s="7"/>
      <c r="M138" s="7"/>
      <c r="N138" s="7"/>
      <c r="O138" s="7"/>
      <c r="P138" s="15"/>
      <c r="Q138" s="7">
        <f>P138*H138</f>
        <v>0</v>
      </c>
      <c r="AA138" s="2">
        <f t="shared" si="18"/>
        <v>0</v>
      </c>
    </row>
    <row r="139" spans="1:27" ht="28.8" x14ac:dyDescent="0.3">
      <c r="A139" s="24"/>
      <c r="B139" s="24">
        <v>24</v>
      </c>
      <c r="C139" s="24">
        <v>1</v>
      </c>
      <c r="D139" s="24">
        <v>20</v>
      </c>
      <c r="E139" s="24" t="s">
        <v>148</v>
      </c>
      <c r="F139" s="7" t="s">
        <v>19</v>
      </c>
      <c r="G139" s="7">
        <v>30</v>
      </c>
      <c r="H139" s="13">
        <v>0</v>
      </c>
      <c r="I139" s="14"/>
      <c r="J139" s="7">
        <f>G139*ROUND(H139,2)</f>
        <v>0</v>
      </c>
      <c r="K139" s="7"/>
      <c r="L139" s="7"/>
      <c r="M139" s="7"/>
      <c r="N139" s="7"/>
      <c r="O139" s="7"/>
      <c r="P139" s="15"/>
      <c r="Q139" s="7">
        <f>P139*H139</f>
        <v>0</v>
      </c>
      <c r="AA139" s="2">
        <f t="shared" si="18"/>
        <v>0</v>
      </c>
    </row>
    <row r="140" spans="1:27" x14ac:dyDescent="0.3">
      <c r="A140" s="24"/>
      <c r="B140" s="24">
        <v>24</v>
      </c>
      <c r="C140" s="24">
        <v>1</v>
      </c>
      <c r="D140" s="24">
        <v>30</v>
      </c>
      <c r="E140" s="24" t="s">
        <v>149</v>
      </c>
      <c r="F140" s="7" t="s">
        <v>31</v>
      </c>
      <c r="G140" s="7">
        <v>80</v>
      </c>
      <c r="H140" s="13">
        <v>0</v>
      </c>
      <c r="I140" s="14"/>
      <c r="J140" s="7">
        <f>G140*ROUND(H140,2)</f>
        <v>0</v>
      </c>
      <c r="K140" s="7"/>
      <c r="L140" s="7"/>
      <c r="M140" s="7"/>
      <c r="N140" s="7"/>
      <c r="O140" s="7"/>
      <c r="P140" s="15"/>
      <c r="Q140" s="7">
        <f>P140*H140</f>
        <v>0</v>
      </c>
      <c r="AA140" s="2">
        <f t="shared" si="18"/>
        <v>0</v>
      </c>
    </row>
    <row r="141" spans="1:27" x14ac:dyDescent="0.3">
      <c r="A141" s="7"/>
      <c r="B141" s="7">
        <v>24</v>
      </c>
      <c r="C141" s="7">
        <v>1</v>
      </c>
      <c r="D141" s="7">
        <v>40</v>
      </c>
      <c r="E141" s="7" t="s">
        <v>149</v>
      </c>
      <c r="F141" s="7" t="s">
        <v>31</v>
      </c>
      <c r="G141" s="7">
        <v>80</v>
      </c>
      <c r="H141" s="13">
        <v>0</v>
      </c>
      <c r="I141" s="14"/>
      <c r="J141" s="7">
        <f>G141*ROUND(H141,2)</f>
        <v>0</v>
      </c>
      <c r="K141" s="7"/>
      <c r="L141" s="7"/>
      <c r="M141" s="7"/>
      <c r="N141" s="7"/>
      <c r="O141" s="7"/>
      <c r="P141" s="15"/>
      <c r="Q141" s="7">
        <f>P141*H141</f>
        <v>0</v>
      </c>
      <c r="AA141" s="2">
        <f t="shared" si="18"/>
        <v>0</v>
      </c>
    </row>
    <row r="143" spans="1:27" x14ac:dyDescent="0.3">
      <c r="C143" s="21" t="s">
        <v>150</v>
      </c>
      <c r="E143" s="20">
        <f>ROUND(100*AVERAGEA(AA:AA),0)</f>
        <v>0</v>
      </c>
    </row>
    <row r="144" spans="1:27" x14ac:dyDescent="0.3">
      <c r="B144" s="22"/>
    </row>
    <row r="145" spans="2:2" x14ac:dyDescent="0.3">
      <c r="B145" s="22" t="s">
        <v>151</v>
      </c>
    </row>
    <row r="146" spans="2:2" x14ac:dyDescent="0.3">
      <c r="B146" s="22" t="s">
        <v>152</v>
      </c>
    </row>
    <row r="147" spans="2:2" x14ac:dyDescent="0.3">
      <c r="B147" s="22" t="s">
        <v>153</v>
      </c>
    </row>
    <row r="148" spans="2:2" x14ac:dyDescent="0.3">
      <c r="B148" s="22" t="s">
        <v>154</v>
      </c>
    </row>
  </sheetData>
  <sheetProtection algorithmName="SHA-512" hashValue="SXqAf2QfX5+Ny7xgqWT0elmgWRDC51CqRb1jP6QL3M6K6ZJeBdqZaVkxqUxkSX/ugnJwErolXUTWvHdxVUFqTw==" saltValue="qO9CUTDM50j+xc87r4maAg==" spinCount="100000" sheet="1" objects="1" scenarios="1" formatColumns="0" sort="0" autoFilter="0"/>
  <autoFilter ref="A1:O1" xr:uid="{00000000-0009-0000-0000-000000000000}"/>
  <pageMargins left="0.1111111111111111" right="0.22222222222222221" top="0.34722222222222221" bottom="0.34722222222222221" header="0.1388888888888889" footer="0.1388888888888889"/>
  <pageSetup paperSize="9" scale="85" orientation="landscape" r:id="rId1"/>
  <headerFooter>
    <oddHeader>&amp;C הצעה למכרז מספר 190-2025&amp;Rמכבי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rightToLeft="1"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Sheet1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tzadka_mo</dc:creator>
  <cp:lastModifiedBy>משה צדקה</cp:lastModifiedBy>
  <dcterms:created xsi:type="dcterms:W3CDTF">2026-02-01T16:39:17Z</dcterms:created>
  <dcterms:modified xsi:type="dcterms:W3CDTF">2026-02-01T16:42:39Z</dcterms:modified>
</cp:coreProperties>
</file>