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S:\אגף רכש ובתי חולים\רכש ציוד וחומרים\תחומים ומסמכי רפרנטים\לוגיסטיקה\אורטל טוזון\משאבי אנוש\רווחה\ארוע רווחה מטה מכבי\אירוע גיבוש 2026\"/>
    </mc:Choice>
  </mc:AlternateContent>
  <xr:revisionPtr revIDLastSave="0" documentId="13_ncr:1_{447685EC-EC93-4CD7-9DBC-860017E4E719}" xr6:coauthVersionLast="47" xr6:coauthVersionMax="47" xr10:uidLastSave="{00000000-0000-0000-0000-000000000000}"/>
  <bookViews>
    <workbookView xWindow="-120" yWindow="-120" windowWidth="29040" windowHeight="15720" firstSheet="3" activeTab="3" xr2:uid="{00000000-000D-0000-FFFF-FFFF00000000}"/>
  </bookViews>
  <sheets>
    <sheet name="גיליון1" sheetId="1" state="hidden" r:id="rId1"/>
    <sheet name="גיליון2" sheetId="3" state="hidden" r:id="rId2"/>
    <sheet name="טבלה לשימי" sheetId="2" state="hidden" r:id="rId3"/>
    <sheet name="נספח א' להצעה" sheetId="4"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1" i="4" l="1"/>
  <c r="E42" i="4"/>
  <c r="E40" i="4"/>
  <c r="E23" i="4"/>
  <c r="E24" i="4"/>
  <c r="E25" i="4"/>
  <c r="E26" i="4"/>
  <c r="E27" i="4"/>
  <c r="E28" i="4"/>
  <c r="E29" i="4"/>
  <c r="E8" i="4"/>
  <c r="E9" i="4"/>
  <c r="E10" i="4"/>
  <c r="E11" i="4"/>
  <c r="E12" i="4"/>
  <c r="E13" i="4"/>
  <c r="E14" i="4"/>
  <c r="E15" i="4"/>
  <c r="E16" i="4"/>
  <c r="E17" i="4"/>
  <c r="E38" i="4" l="1"/>
  <c r="E51" i="4"/>
  <c r="E7" i="4"/>
  <c r="E19" i="4"/>
  <c r="E20" i="4"/>
  <c r="E22" i="4"/>
  <c r="E31" i="4"/>
  <c r="E32" i="4"/>
  <c r="E33" i="4"/>
  <c r="E34" i="4"/>
  <c r="E36" i="4"/>
  <c r="E37" i="4"/>
  <c r="E46" i="4"/>
  <c r="E47" i="4"/>
  <c r="E48" i="4"/>
  <c r="E49" i="4"/>
  <c r="E50" i="4"/>
  <c r="E52" i="4" l="1"/>
  <c r="G46" i="3"/>
  <c r="F46" i="3"/>
  <c r="E46" i="3"/>
  <c r="D46" i="3"/>
  <c r="E44" i="3"/>
  <c r="F44" i="3"/>
  <c r="G44" i="3"/>
  <c r="D44" i="3"/>
  <c r="G15" i="3"/>
  <c r="G12" i="3"/>
  <c r="G16" i="3"/>
  <c r="G18" i="3"/>
  <c r="G6" i="3"/>
  <c r="F33" i="3"/>
  <c r="F31" i="3"/>
  <c r="F16" i="3"/>
  <c r="F20" i="3"/>
  <c r="F19" i="3"/>
  <c r="F18" i="3"/>
  <c r="F15" i="3"/>
  <c r="F14" i="3"/>
  <c r="F12" i="3"/>
  <c r="F8" i="3"/>
  <c r="F7" i="3"/>
  <c r="F40" i="3" s="1"/>
  <c r="F41" i="3" s="1"/>
  <c r="F43" i="3" s="1"/>
  <c r="E12" i="3"/>
  <c r="E8" i="3"/>
  <c r="E40" i="3" s="1"/>
  <c r="E41" i="3" s="1"/>
  <c r="E43" i="3" s="1"/>
  <c r="E7" i="3"/>
  <c r="D12" i="3"/>
  <c r="D8" i="3"/>
  <c r="E25" i="3"/>
  <c r="E20" i="3"/>
  <c r="E15" i="3"/>
  <c r="D7" i="3"/>
  <c r="E16" i="3"/>
  <c r="E13" i="3"/>
  <c r="E9" i="3"/>
  <c r="D31" i="3"/>
  <c r="D14" i="3"/>
  <c r="D28" i="3"/>
  <c r="D18" i="3"/>
  <c r="D16" i="3"/>
  <c r="G40" i="3" l="1"/>
  <c r="G41" i="3" s="1"/>
  <c r="G43" i="3" s="1"/>
  <c r="D40" i="3"/>
  <c r="D41" i="3" s="1"/>
  <c r="D43" i="3" s="1"/>
  <c r="C122" i="1" l="1"/>
  <c r="C90" i="1"/>
  <c r="I130" i="1" l="1"/>
  <c r="C123" i="1"/>
  <c r="C130" i="1" s="1"/>
  <c r="H120" i="1"/>
  <c r="H122" i="1" s="1"/>
  <c r="H123" i="1" s="1"/>
  <c r="H130" i="1" s="1"/>
  <c r="G120" i="1"/>
  <c r="G122" i="1" s="1"/>
  <c r="G123" i="1" s="1"/>
  <c r="G130" i="1" s="1"/>
  <c r="F120" i="1"/>
  <c r="F122" i="1" s="1"/>
  <c r="F123" i="1" s="1"/>
  <c r="F130" i="1" s="1"/>
  <c r="E120" i="1"/>
  <c r="E122" i="1" s="1"/>
  <c r="E123" i="1" s="1"/>
  <c r="E130" i="1" s="1"/>
  <c r="D120" i="1"/>
  <c r="D122" i="1" s="1"/>
  <c r="D123" i="1" s="1"/>
  <c r="D130" i="1" s="1"/>
  <c r="C120" i="1"/>
  <c r="B120" i="1"/>
  <c r="B122" i="1" s="1"/>
  <c r="B123" i="1" s="1"/>
  <c r="B130" i="1" s="1"/>
  <c r="H88" i="1"/>
  <c r="H90" i="1" s="1"/>
  <c r="H91" i="1" s="1"/>
  <c r="H98" i="1" s="1"/>
  <c r="G88" i="1"/>
  <c r="G90" i="1" s="1"/>
  <c r="G91" i="1" s="1"/>
  <c r="G98" i="1" s="1"/>
  <c r="F88" i="1"/>
  <c r="F90" i="1" s="1"/>
  <c r="F91" i="1" s="1"/>
  <c r="F98" i="1" s="1"/>
  <c r="E88" i="1"/>
  <c r="E90" i="1" s="1"/>
  <c r="E91" i="1" s="1"/>
  <c r="E98" i="1" s="1"/>
  <c r="D88" i="1"/>
  <c r="D90" i="1" s="1"/>
  <c r="D91" i="1" s="1"/>
  <c r="D98" i="1" s="1"/>
  <c r="C88" i="1"/>
  <c r="C91" i="1" s="1"/>
  <c r="C98" i="1" s="1"/>
  <c r="B88" i="1" l="1"/>
  <c r="I98" i="1" l="1"/>
  <c r="B90" i="1" l="1"/>
  <c r="B91" i="1" s="1"/>
  <c r="B98"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קארין אפריאט</author>
  </authors>
  <commentList>
    <comment ref="H24" authorId="0" shapeId="0" xr:uid="{00000000-0006-0000-0000-000005000000}">
      <text>
        <r>
          <rPr>
            <b/>
            <sz val="9"/>
            <color indexed="81"/>
            <rFont val="Tahoma"/>
            <family val="2"/>
          </rPr>
          <t>קארין אפריאט:</t>
        </r>
        <r>
          <rPr>
            <sz val="9"/>
            <color indexed="81"/>
            <rFont val="Tahoma"/>
            <family val="2"/>
          </rPr>
          <t xml:space="preserve">
המחיר כולל הגברה ותאורה בנפרד לפי מפרט עומר</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tc={95EB62D1-4821-4361-84D1-1E81DB7086EC}</author>
    <author>tc={EFA724BA-93C7-4E05-8BF9-BBF2037D41EC}</author>
    <author>tc={E7BB10B8-45B9-44E1-B54D-326BFA46170E}</author>
  </authors>
  <commentList>
    <comment ref="E13" authorId="0" shapeId="0" xr:uid="{95EB62D1-4821-4361-84D1-1E81DB7086EC}">
      <text>
        <t>[הערה משורשרת]
גירסת Excel שברשותך מאפשרת לך לקרוא הערה משורשרת זו; עם זאת, כל שינויי העריכה שיתבצעו בה יוסרו אם הקובץ ייפתח בגירסה חדשה יותר של Excel. למידע נוסף: https://go.microsoft.com/fwlink/?linkid=870924
הערה:
    יחד עם תאורה והגברה מקום
תשובה:
    כולל דיגי לאורך האירוע</t>
      </text>
    </comment>
    <comment ref="F13" authorId="1" shapeId="0" xr:uid="{EFA724BA-93C7-4E05-8BF9-BBF2037D41EC}">
      <text>
        <t>[הערה משורשרת]
גירסת Excel שברשותך מאפשרת לך לקרוא הערה משורשרת זו; עם זאת, כל שינויי העריכה שיתבצעו בה יוסרו אם הקובץ ייפתח בגירסה חדשה יותר של Excel. למידע נוסף: https://go.microsoft.com/fwlink/?linkid=870924
הערה:
    כולל דיגי לאורך האירוע</t>
      </text>
    </comment>
    <comment ref="G13" authorId="2" shapeId="0" xr:uid="{E7BB10B8-45B9-44E1-B54D-326BFA46170E}">
      <text>
        <t>[הערה משורשרת]
גירסת Excel שברשותך מאפשרת לך לקרוא הערה משורשרת זו; עם זאת, כל שינויי העריכה שיתבצעו בה יוסרו אם הקובץ ייפתח בגירסה חדשה יותר של Excel. למידע נוסף: https://go.microsoft.com/fwlink/?linkid=870924
הערה:
    כולל דיגי לאורך האירוע</t>
      </text>
    </comment>
  </commentList>
</comments>
</file>

<file path=xl/sharedStrings.xml><?xml version="1.0" encoding="utf-8"?>
<sst xmlns="http://schemas.openxmlformats.org/spreadsheetml/2006/main" count="617" uniqueCount="300">
  <si>
    <t>לוקיישן</t>
  </si>
  <si>
    <t>חניה</t>
  </si>
  <si>
    <t>הופעה</t>
  </si>
  <si>
    <t>שתיה</t>
  </si>
  <si>
    <t>מסכים ומסכי צד</t>
  </si>
  <si>
    <t>רישום</t>
  </si>
  <si>
    <t>צלם וידאו</t>
  </si>
  <si>
    <t>קליפ סיכום</t>
  </si>
  <si>
    <t>צלם סטילס</t>
  </si>
  <si>
    <t>אבטחה וסדרנים</t>
  </si>
  <si>
    <t>אקום</t>
  </si>
  <si>
    <t>מהנדס קונסטרוקציה</t>
  </si>
  <si>
    <t>אמבולנס</t>
  </si>
  <si>
    <t>תוכנית בטיחות</t>
  </si>
  <si>
    <t>ניקיון</t>
  </si>
  <si>
    <t>כיבוי אש</t>
  </si>
  <si>
    <t>אגרת רישוי</t>
  </si>
  <si>
    <t>צוות הפקה</t>
  </si>
  <si>
    <t>מפיק טכני</t>
  </si>
  <si>
    <t>הגברה ותאורה</t>
  </si>
  <si>
    <t>טיזרים והודעות sms</t>
  </si>
  <si>
    <t>מחסומים</t>
  </si>
  <si>
    <t>גנרטור גיבוי</t>
  </si>
  <si>
    <t>כרטוס</t>
  </si>
  <si>
    <t>כיבוד</t>
  </si>
  <si>
    <t>הגברה ומוסיקת רקע בקבלת פנים</t>
  </si>
  <si>
    <t>ישיבה אלטרנטיבית/ריהוט</t>
  </si>
  <si>
    <t>עובדי תפעול להקמה ופירוק</t>
  </si>
  <si>
    <t>עיצוב חלל/קבלת פנים</t>
  </si>
  <si>
    <t>צילום במעגל סגור</t>
  </si>
  <si>
    <t>מהנדס בטיחות</t>
  </si>
  <si>
    <t>מהנדס חשמל</t>
  </si>
  <si>
    <t>נסיעות/הובלות/סבלות</t>
  </si>
  <si>
    <t>dj</t>
  </si>
  <si>
    <t>vj</t>
  </si>
  <si>
    <t>מחיר אומן כולל הגברה ותאורה</t>
  </si>
  <si>
    <t>עלות כיבוד לאדם</t>
  </si>
  <si>
    <t>עלות לאדם שתיה קלה ובירה</t>
  </si>
  <si>
    <t>עמלת הפקה</t>
  </si>
  <si>
    <t xml:space="preserve">עמלת הפקה  </t>
  </si>
  <si>
    <t>סה"כ לא כולל מע"מ</t>
  </si>
  <si>
    <t>סה"כ כולל מע"מ כולל עמלת הפקה</t>
  </si>
  <si>
    <t>תאריך</t>
  </si>
  <si>
    <t>לא צוין</t>
  </si>
  <si>
    <t>כן</t>
  </si>
  <si>
    <t>קונספט</t>
  </si>
  <si>
    <t>גיני להקמות ולפירוק האירוע</t>
  </si>
  <si>
    <t>מנבט (מנהל בטחון עירוני)</t>
  </si>
  <si>
    <t>סה"כ לפני מע"מ כולל עמלת הפקה</t>
  </si>
  <si>
    <t>במאי ראשי</t>
  </si>
  <si>
    <t>לא תומחר</t>
  </si>
  <si>
    <t>כנס ישראל</t>
  </si>
  <si>
    <t>מחיר אומן לא כולל הגברה ותאורה</t>
  </si>
  <si>
    <t>סה"כ לאדם כולל מעמ</t>
  </si>
  <si>
    <t>אוהל</t>
  </si>
  <si>
    <t>מיני ישראל לטרון</t>
  </si>
  <si>
    <t>9.9.25</t>
  </si>
  <si>
    <t>עברי לידר</t>
  </si>
  <si>
    <t>שכירות מקום</t>
  </si>
  <si>
    <t>שימוש בריג</t>
  </si>
  <si>
    <t>מנהל אירוע</t>
  </si>
  <si>
    <t>שימוש במסכי לד קיימים באמפי</t>
  </si>
  <si>
    <t>יתומחר במידת הצורך</t>
  </si>
  <si>
    <t>מנחה אירוע</t>
  </si>
  <si>
    <t>חזרות למופעים עם אירוחים</t>
  </si>
  <si>
    <t>יתומחר במידת הצורך לאחר בחירת אומן</t>
  </si>
  <si>
    <t>תוספות במה</t>
  </si>
  <si>
    <t>על בסיס גנרטורים קיימים, לאחר בחירת אומן יקבע אם יש צורך</t>
  </si>
  <si>
    <t>טלפרומטר</t>
  </si>
  <si>
    <t>לא תומחר - במידת הצורך</t>
  </si>
  <si>
    <t>קיימת אבטחה במקום , במידת הצורך יתומחר מערך אבטחה נוסף</t>
  </si>
  <si>
    <t>מרכז רישום</t>
  </si>
  <si>
    <t xml:space="preserve">כן - מענה במייל, במידה והמענה טלפוני קיים תוספת מחיר </t>
  </si>
  <si>
    <t>כן רק לקוד QR שישלח אחרי ההרשמה</t>
  </si>
  <si>
    <t>כולל עיצוב גרפי, עיצוב ומיתוג המקום הכולל שלט ברוכים הבאים, מרכזי שולחן ועיצוב לריהוט אלטרנטיבי, תרנים לדגלים, גב מעוצב לעמדות צילום.</t>
  </si>
  <si>
    <t>עמדות צילום</t>
  </si>
  <si>
    <t>אופרציה ונסיעות</t>
  </si>
  <si>
    <t>אימג'ן גרופ</t>
  </si>
  <si>
    <t>הציעו גם את הלאגו שלא עומד בתקציב</t>
  </si>
  <si>
    <t>מיני ישראל</t>
  </si>
  <si>
    <t>צוין ספטמבר אוקטובר</t>
  </si>
  <si>
    <t>עדן בן זקן</t>
  </si>
  <si>
    <t>לא צוין שם הקייטרינג - צוין פרעצל, נקניקיה בלחמניה, קונוס ציפס ואבטיח קר</t>
  </si>
  <si>
    <t>בירה יין שתיה קלה</t>
  </si>
  <si>
    <t>בינוי קונסטרוציה למסכים להגברה ותאורה</t>
  </si>
  <si>
    <t>תאורה ופריסות חשמל</t>
  </si>
  <si>
    <t>מסכים להופעה</t>
  </si>
  <si>
    <t>כולל עיצוב גרפי, לא כולל מיתוג ואלמנטים,</t>
  </si>
  <si>
    <t>פארוצי</t>
  </si>
  <si>
    <t>חינם חופשית במתחם</t>
  </si>
  <si>
    <t>דודו אהרון</t>
  </si>
  <si>
    <t>מסך + 2 מסכי צד</t>
  </si>
  <si>
    <t>סדרני חניה</t>
  </si>
  <si>
    <t>מכולת אשפה</t>
  </si>
  <si>
    <t>אתר רישום</t>
  </si>
  <si>
    <t>לא תומחר מענה טלפוני</t>
  </si>
  <si>
    <t>מנהל כניסה</t>
  </si>
  <si>
    <t>דיילות לכניסה</t>
  </si>
  <si>
    <t>שימוש במטבח של המקום</t>
  </si>
  <si>
    <t>תאורה ופריסות חשמל למיזנונים</t>
  </si>
  <si>
    <t>שתיה קלה וחמה + תוספת בר אלכוהול בסיס</t>
  </si>
  <si>
    <t xml:space="preserve">בר שתיה קלה בירה ויין בקבלת פנים 30 ₪ . בר באמפי 15 ₪ , </t>
  </si>
  <si>
    <t xml:space="preserve">מיתוג </t>
  </si>
  <si>
    <t>כולל תלית מיתוג
דגלים ותרנים. עיצוב עמדות מזון, עיצוב ברים, מרכזי שולחן. מיתוג במתחם הערכה</t>
  </si>
  <si>
    <t>150 ריהוט אלטרנטיבי כולל סבלות</t>
  </si>
  <si>
    <t>תאורה עיצובית</t>
  </si>
  <si>
    <t>מתנה מפארוצי</t>
  </si>
  <si>
    <t>במה של המקום</t>
  </si>
  <si>
    <t>תמחר 25000 ₪ הערכה תלוי באומן. אז כרגע 92000 כולל האומן</t>
  </si>
  <si>
    <t>לוגו נושם</t>
  </si>
  <si>
    <t>איטם/סרטון פתיחה</t>
  </si>
  <si>
    <t>כן - תמחר מנחה לא מוכר + כתיבת הנחיה</t>
  </si>
  <si>
    <t>גריי אור יהודה</t>
  </si>
  <si>
    <t>המקום בבנייה עד ה- 01.06, צפוי להיות רשיון</t>
  </si>
  <si>
    <t>קיים במקום</t>
  </si>
  <si>
    <t>חינם חופשית במתחם 400 מקומות</t>
  </si>
  <si>
    <t>קייטרינג הבית בראשית</t>
  </si>
  <si>
    <t>בר שתיה קלה בירה יין לקבלת פנים ולאמפי למעלה</t>
  </si>
  <si>
    <t>ברמנים</t>
  </si>
  <si>
    <t>גרפיקה לתקשורים ולאלמנטים בארוע</t>
  </si>
  <si>
    <t>במה של המקום. קיימת תוספת של פודיום לנגנים, קונסולה, במה לפלואו ספוט</t>
  </si>
  <si>
    <t>מסכים של המקום</t>
  </si>
  <si>
    <t>תמחר 10000 ₪ הערכה תלוי באומן. אז כרגע 77000 כולל האומן</t>
  </si>
  <si>
    <t>הוסיף מתוקים ומליחים על חשבונו</t>
  </si>
  <si>
    <t>עריכת סרטון מסכם על חשבונו</t>
  </si>
  <si>
    <t>וזהורים למסיבה</t>
  </si>
  <si>
    <t>האנגר 11</t>
  </si>
  <si>
    <t>תאורה עיצובית ומערכת הגברה הקיימת</t>
  </si>
  <si>
    <t>מסך לד</t>
  </si>
  <si>
    <t>צוין תלוי בכמות ושיתומחר בהמשך</t>
  </si>
  <si>
    <t>שימוש בוילונות חשמליים</t>
  </si>
  <si>
    <t>לא כולל הקמת אוהל ברחבה החיצונית</t>
  </si>
  <si>
    <t>קייטרינג ריפבליק - 3 עמדות לבחירה+עמדה טבעונית+4 סלטים+קינוחים. כולל 25 ₪ עמלת מטבח</t>
  </si>
  <si>
    <t>כן 25 ₪ . הוכנס בעלות כיבוד לאדם</t>
  </si>
  <si>
    <t>גנרטור למטבח</t>
  </si>
  <si>
    <t>בר שתיה קלה בירה יין</t>
  </si>
  <si>
    <t>מנהל בר</t>
  </si>
  <si>
    <t>דגלים ותרנים. עיצוב עמדות מזון, עיצוב ברים, מרכזי שולחן. מיתוג במתחם הערכה</t>
  </si>
  <si>
    <t xml:space="preserve">
דגלים ותרנים. עיצוב עמדות מזון, עיצוב ברים, מרכזי שולחן. מיתוג במתחם הערכה</t>
  </si>
  <si>
    <t>מטפים</t>
  </si>
  <si>
    <t>צופי אש</t>
  </si>
  <si>
    <t>קדם הפקות בע"מ</t>
  </si>
  <si>
    <t>גבריאל-נס ציונה</t>
  </si>
  <si>
    <t>אתר רישום כולל אפשרות תשלום</t>
  </si>
  <si>
    <t>מענה טלפוני על חשבון קדם</t>
  </si>
  <si>
    <t>הסעות</t>
  </si>
  <si>
    <t xml:space="preserve">264000 כולל ארוחת ערב במיזנונים, כלים חד פעמי איכותי+סכום מתכת. כולל בר משקאות קלים בירה ויין </t>
  </si>
  <si>
    <t>כולל במחיר השכירות</t>
  </si>
  <si>
    <t>חניה קיימת של המקום</t>
  </si>
  <si>
    <t>חבילת עיצוב גרפי הכוללת יצירת לוגו לאירוע +גרפיקה לעד 15 פריטים.מיתוג ועיצוב הערכה ראשונית הכוללת שילוט כניסה, מרכזי שולחן דגלים וכו</t>
  </si>
  <si>
    <t xml:space="preserve">הגברה ותאורה </t>
  </si>
  <si>
    <t>מערך הקרנה</t>
  </si>
  <si>
    <t>3 מסכי לד קיימים במקום, כולל תוספות ציוד קצה, מערכת תאורה והגברה לכלל צורכי האירוע</t>
  </si>
  <si>
    <t>כלול בהגברה ותאורה</t>
  </si>
  <si>
    <t>בימוי וניהול תוכן האירוע</t>
  </si>
  <si>
    <t>כולל 3 ימי צילום באולן ירוק, כולל איפור, שיער, אביזירי תלבושות,עריכות, עריכת סאונד, אנימציה וגרפיקה</t>
  </si>
  <si>
    <t>כן מנחה לא מוכר+כתיבת הנחיה</t>
  </si>
  <si>
    <t>ויזואל למסכים הערכה ראשונית</t>
  </si>
  <si>
    <t>מופע הקצב של אביהו פנחסוב</t>
  </si>
  <si>
    <t>צילום ועריכת קליפים של הקבוצות</t>
  </si>
  <si>
    <t>מתנה מקדם</t>
  </si>
  <si>
    <t>קליפ סיום על חשבון קדם</t>
  </si>
  <si>
    <t>appro</t>
  </si>
  <si>
    <t xml:space="preserve">  210,000  כולל תפריט מסיבה, מלצרים, מנהל אירוע, ברמנים, מנהל בר, אבטחה, ניקיון, מנהל טכני, במה בגודל 8*6 גובה 57 כולל שטיח ועיטוף</t>
  </si>
  <si>
    <t>אבטחה</t>
  </si>
  <si>
    <t>מתואר בשכירות מקום</t>
  </si>
  <si>
    <t>כלול בשכירות מקום</t>
  </si>
  <si>
    <t>בר שתיה חמה וקרה כולל בירות ויין ואלכוהול  תוצרת חוץ</t>
  </si>
  <si>
    <t>מסך לד  בגודל 5*3</t>
  </si>
  <si>
    <t>שימוש במפרט הקיים במקום</t>
  </si>
  <si>
    <t>מענה טלפוני על חשבון החברה</t>
  </si>
  <si>
    <t>מענה טלפוני על חשבון appro</t>
  </si>
  <si>
    <r>
      <t xml:space="preserve">חבילת עיצוב גרפי הכוללת עיצוב שפה גרפית, std ועד 5 אלמנטים עיצוביים. עד 3 טיזרים לקראת האירוע - </t>
    </r>
    <r>
      <rPr>
        <b/>
        <sz val="11"/>
        <color theme="1"/>
        <rFont val="Arial"/>
        <family val="2"/>
        <scheme val="minor"/>
      </rPr>
      <t>על חשבון חברת appro</t>
    </r>
  </si>
  <si>
    <t>סטודיו וטיזרים על חשבון appro</t>
  </si>
  <si>
    <t>בלוק מיתוגים  ידוייק בהמשך</t>
  </si>
  <si>
    <t>בלוק עיצובים ידוייק בהמשך</t>
  </si>
  <si>
    <t>הרכב קבלת פנים</t>
  </si>
  <si>
    <t>רטרו בנד</t>
  </si>
  <si>
    <t>עמדת מגנטים</t>
  </si>
  <si>
    <t>דביר בנדק</t>
  </si>
  <si>
    <t>בניה ברבי מארח את מרגול</t>
  </si>
  <si>
    <t>מתנה מappro</t>
  </si>
  <si>
    <t>קליפ סיום מתנה מappro</t>
  </si>
  <si>
    <t>הילה שיר</t>
  </si>
  <si>
    <t xml:space="preserve"> תל אביב L1</t>
  </si>
  <si>
    <t>הציעה מספר מקומות אף אחד מהם לא עומד בתקציב</t>
  </si>
  <si>
    <t>אוכל ושתיה</t>
  </si>
  <si>
    <t>תוכן במה</t>
  </si>
  <si>
    <t>מיתוג ועיצוב</t>
  </si>
  <si>
    <t>צילום ותיעוד</t>
  </si>
  <si>
    <t>בטיחות ושונות</t>
  </si>
  <si>
    <t>מופע מרכזי</t>
  </si>
  <si>
    <t>לא צויין</t>
  </si>
  <si>
    <t>הערכה בהתאם לאומן שיבחר</t>
  </si>
  <si>
    <t>יתרונות</t>
  </si>
  <si>
    <t>חסרונות</t>
  </si>
  <si>
    <t>כיבוד המותאם לבר ולא לארוע ערב</t>
  </si>
  <si>
    <t xml:space="preserve">אומן מוצע פחות מועדף </t>
  </si>
  <si>
    <t>אומן מוצע מועדף</t>
  </si>
  <si>
    <t>אומן מוצע פחות מועדף</t>
  </si>
  <si>
    <t>קייטרינג חיצוני כולל עמלה של הקייטרינג -3 עמדות לבחירה+עמדה טבעוני+4 סלטים+קינוחים. תוספת 15 ₪ לקיטרינג חיצוני</t>
  </si>
  <si>
    <t>קייטרינג אטורה (קייטרינג של המקום) - צלחת מזלג כולל עמלת קייטרינג</t>
  </si>
  <si>
    <t>הציע קייטרינג חיצוני, במידה וחליטים לקחת את קייטרינג הבית יש סכומים שיורדים</t>
  </si>
  <si>
    <t>כן תמחר מנחה לאירוע וחיזוק ברמנים כשכנס ואימגן לא התייחסו</t>
  </si>
  <si>
    <t>הוסיף לוגו נושם</t>
  </si>
  <si>
    <t>לא תומחר מענה טלפוני לרישום</t>
  </si>
  <si>
    <t>סעיפי בטיחות לא מלא</t>
  </si>
  <si>
    <t>חברת הפקה</t>
  </si>
  <si>
    <t>אומנים מוצעים שלא תומחרו</t>
  </si>
  <si>
    <t>מיקום</t>
  </si>
  <si>
    <t>אימג'ן</t>
  </si>
  <si>
    <t>קדם הפקות</t>
  </si>
  <si>
    <t>גבריאל נס ציונה</t>
  </si>
  <si>
    <t>L1 תל אביב</t>
  </si>
  <si>
    <t>עברי לידר מארח את אודיה, שרית חדד מארחת את נינט טייב, שרית חדד מארחת את יסמין מועלם, משה פרץ, רן דנקר, רן או משה מארחים את נס וסטילה, או וואלרי חמאתי או אלה לי או רוני דלומי</t>
  </si>
  <si>
    <t>שירי מימון מארחת את רמי קליינטשיין, מה קשור עושים שמח, עדן חסון, סבלימינאל מארח את שירי מימון, איתי לוי, שרית חדד</t>
  </si>
  <si>
    <t>ליאור נרקיס, רמי קליינשטין, הדג נחש, עברי לידר, שרית חדד, נס וסטילה, טיפקס, אתניקס</t>
  </si>
  <si>
    <t>עלות כוללת מוצעת (תקציב 720,000)</t>
  </si>
  <si>
    <t>אומנים מוצעים שהוצעו בתקציב</t>
  </si>
  <si>
    <t>טיפקס, התקווה 6, מירי מסיקה, ליאור נרקיס, משה פרץ, מה קשור עושים שמח, עברי לידר מארח את רן דנקר, עברי לידר מארח את נטע ברזילי</t>
  </si>
  <si>
    <t>מתומחר בבינוי קונסטרוקציה למסכים</t>
  </si>
  <si>
    <t xml:space="preserve">200 (כולל בר שתיה קלה וחמה </t>
  </si>
  <si>
    <t>חניה עירונית במרחק 4 דקות מהאולם - תשלום באחריות המשתתף</t>
  </si>
  <si>
    <t>קיים במקום ללא תוספת תשלום</t>
  </si>
  <si>
    <t>ללא מיתוגים וללא אומן</t>
  </si>
  <si>
    <t>עלות מקום</t>
  </si>
  <si>
    <t>אוכל</t>
  </si>
  <si>
    <t>אומן</t>
  </si>
  <si>
    <t>מוזיקת רקע</t>
  </si>
  <si>
    <t>מנחה</t>
  </si>
  <si>
    <t>תוכן בימתי</t>
  </si>
  <si>
    <t>מיתוג</t>
  </si>
  <si>
    <t>ישיבה אלטרנטיבית</t>
  </si>
  <si>
    <t>דיילים</t>
  </si>
  <si>
    <t xml:space="preserve">צלם וידאו </t>
  </si>
  <si>
    <t>אקו"ם</t>
  </si>
  <si>
    <t>מהנדס</t>
  </si>
  <si>
    <t>מע"מ</t>
  </si>
  <si>
    <t>כמות</t>
  </si>
  <si>
    <t>כלול</t>
  </si>
  <si>
    <t xml:space="preserve">צילום במעגל סגור </t>
  </si>
  <si>
    <t>מסכים</t>
  </si>
  <si>
    <t>תאורה והגברה מקום</t>
  </si>
  <si>
    <t>תאורה והגברה אומן</t>
  </si>
  <si>
    <t>נסיעות הפקה</t>
  </si>
  <si>
    <t>סה"כ עלות כוללת לפני מע"מ</t>
  </si>
  <si>
    <t>כלול בחניה</t>
  </si>
  <si>
    <t>כלול בצלם וידאו</t>
  </si>
  <si>
    <t>טכני (תוספות במה, גנרטור, טלפרומטר)</t>
  </si>
  <si>
    <t>סה"כ כולל עמלת הפקה</t>
  </si>
  <si>
    <t>בנטרול אומן ומיתוג</t>
  </si>
  <si>
    <t>כלול בעלות המקום</t>
  </si>
  <si>
    <t>כלול בתאורה והגברה</t>
  </si>
  <si>
    <t>חסר דיגיי</t>
  </si>
  <si>
    <t>כלול בעלות האומן</t>
  </si>
  <si>
    <t>כלול בצילום</t>
  </si>
  <si>
    <t>סה"כ כולל מע"מ</t>
  </si>
  <si>
    <t>השערת עלות אומן ומיתוג</t>
  </si>
  <si>
    <t>סה"כ השערת עלות כולל הפקה מיתוג ואומן</t>
  </si>
  <si>
    <t>07.09.25</t>
  </si>
  <si>
    <t>כל סעיף יחוייב במידה ומכבי תבחר להשתמש בשירות המוצע</t>
  </si>
  <si>
    <t>מכבי לא מחוייבת להשתמש בכל מרכיבי ההצעה</t>
  </si>
  <si>
    <t>מקום</t>
  </si>
  <si>
    <t>אירוע גיבוש לעובדי מכבי</t>
  </si>
  <si>
    <t>שתיה קלה הכולל יין ובירה</t>
  </si>
  <si>
    <t>ככל שיש מרכיבים נוספים לאותה קטגוריה אנא הוסיפו שורות עם פירוט עלות וכמות</t>
  </si>
  <si>
    <t>קטגוריה</t>
  </si>
  <si>
    <t>תיאור</t>
  </si>
  <si>
    <t>סה"כ</t>
  </si>
  <si>
    <t>עלות ליחידה</t>
  </si>
  <si>
    <t>סה"כ עלות לפני מע"מ</t>
  </si>
  <si>
    <t>מנחה ומיתוג ייבחרו בתאום עם מכבי</t>
  </si>
  <si>
    <t>הקמות</t>
  </si>
  <si>
    <t xml:space="preserve">תוכנית בטיחות רישוי אירוע, מדא, כבא. מחסומים </t>
  </si>
  <si>
    <t>חניה וסדרני חנייה</t>
  </si>
  <si>
    <t>תאורת ופריסות חשמל לכל המתחם כולל גנרטור</t>
  </si>
  <si>
    <t>דוכני אוכל ושתיה</t>
  </si>
  <si>
    <t>תאורה והגברה לפי מפרט האומנים</t>
  </si>
  <si>
    <t>תוכן ואומנים</t>
  </si>
  <si>
    <t>אייטם פתיחה</t>
  </si>
  <si>
    <t>ישיבה פרונטאלית לפי 3500 משתתפים</t>
  </si>
  <si>
    <t>הגברה ותאורת במה</t>
  </si>
  <si>
    <t>בינוי קונסטרוציה למסכים, הגברה ותאורה</t>
  </si>
  <si>
    <t>צלם וידאו כולל צילום במעגל סגור</t>
  </si>
  <si>
    <t>גרפיקה ומיתוג</t>
  </si>
  <si>
    <t>חבילת עיצוב גרפי</t>
  </si>
  <si>
    <t>קירות צילום ממותגים</t>
  </si>
  <si>
    <t>מיתוג ועיצוב כולל ריהוט</t>
  </si>
  <si>
    <t>DJ</t>
  </si>
  <si>
    <t>VJ</t>
  </si>
  <si>
    <t>צילום ותיעוד האירוע</t>
  </si>
  <si>
    <t>כח אדם ונוספים</t>
  </si>
  <si>
    <t>כוח אדם לאירוע, מכשירי קשר, שליחויות ולוגיסטיקה</t>
  </si>
  <si>
    <t xml:space="preserve">צוותי ניקיון </t>
  </si>
  <si>
    <t>קייטרינג</t>
  </si>
  <si>
    <t>סליקה וכרטוס</t>
  </si>
  <si>
    <t>הסעות- כ10 נקודות בכל הארץ</t>
  </si>
  <si>
    <t xml:space="preserve"> אומן 1/להקה-  (יש לציין גם זמן מופע)</t>
  </si>
  <si>
    <t xml:space="preserve"> אומן 2/ להקה-  (יש לציין גם זמן מופע)</t>
  </si>
  <si>
    <t>לייב פארק ראשון לציון -09.09.2026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</si>
</sst>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 &quot;₪&quot;\ * #,##0.00_ ;_ &quot;₪&quot;\ * \-#,##0.00_ ;_ &quot;₪&quot;\ * &quot;-&quot;??_ ;_ @_ "/>
    <numFmt numFmtId="43" formatCode="_ * #,##0.00_ ;_ * \-#,##0.00_ ;_ * &quot;-&quot;??_ ;_ @_ "/>
    <numFmt numFmtId="164" formatCode="_ * #,##0_ ;_ * \-#,##0_ ;_ * &quot;-&quot;??_ ;_ @_ "/>
    <numFmt numFmtId="165" formatCode="_ [$₪-40D]\ * #,##0_ ;_ [$₪-40D]\ * \-#,##0_ ;_ [$₪-40D]\ * &quot;-&quot;??_ ;_ @_ "/>
    <numFmt numFmtId="166" formatCode="_-* #,##0_-;\-* #,##0_-;_-* &quot;-&quot;??_-;_-@_-"/>
    <numFmt numFmtId="167" formatCode="_ * #,##0.0_ ;_ * \-#,##0.0_ ;_ * &quot;-&quot;??_ ;_ @_ "/>
  </numFmts>
  <fonts count="13" x14ac:knownFonts="1">
    <font>
      <sz val="11"/>
      <color theme="1"/>
      <name val="Arial"/>
      <family val="2"/>
      <charset val="177"/>
      <scheme val="minor"/>
    </font>
    <font>
      <sz val="11"/>
      <color theme="1"/>
      <name val="Arial"/>
      <family val="2"/>
      <charset val="177"/>
      <scheme val="minor"/>
    </font>
    <font>
      <b/>
      <sz val="11"/>
      <color theme="1"/>
      <name val="Arial"/>
      <family val="2"/>
      <scheme val="minor"/>
    </font>
    <font>
      <b/>
      <sz val="11"/>
      <color rgb="FFFF0000"/>
      <name val="Arial"/>
      <family val="2"/>
      <scheme val="minor"/>
    </font>
    <font>
      <sz val="11"/>
      <color theme="1"/>
      <name val="Arial"/>
      <family val="2"/>
      <scheme val="minor"/>
    </font>
    <font>
      <sz val="9"/>
      <color indexed="81"/>
      <name val="Tahoma"/>
      <family val="2"/>
    </font>
    <font>
      <b/>
      <sz val="9"/>
      <color indexed="81"/>
      <name val="Tahoma"/>
      <family val="2"/>
    </font>
    <font>
      <b/>
      <sz val="11"/>
      <color theme="0"/>
      <name val="Arial"/>
      <family val="2"/>
      <scheme val="minor"/>
    </font>
    <font>
      <sz val="8"/>
      <name val="Arial"/>
      <family val="2"/>
      <charset val="177"/>
      <scheme val="minor"/>
    </font>
    <font>
      <b/>
      <sz val="12"/>
      <color theme="0"/>
      <name val="Arial"/>
      <family val="2"/>
      <scheme val="minor"/>
    </font>
    <font>
      <b/>
      <sz val="10"/>
      <color theme="0"/>
      <name val="Arial"/>
      <family val="2"/>
      <charset val="177"/>
      <scheme val="minor"/>
    </font>
    <font>
      <b/>
      <sz val="10"/>
      <color theme="1"/>
      <name val="Arial"/>
      <family val="2"/>
      <charset val="177"/>
      <scheme val="minor"/>
    </font>
    <font>
      <b/>
      <sz val="10"/>
      <color theme="1"/>
      <name val="Arial"/>
      <family val="2"/>
      <scheme val="minor"/>
    </font>
  </fonts>
  <fills count="12">
    <fill>
      <patternFill patternType="none"/>
    </fill>
    <fill>
      <patternFill patternType="gray125"/>
    </fill>
    <fill>
      <patternFill patternType="solid">
        <fgColor rgb="FFFFFF00"/>
        <bgColor indexed="64"/>
      </patternFill>
    </fill>
    <fill>
      <patternFill patternType="solid">
        <fgColor rgb="FF92D050"/>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4" tint="-0.249977111117893"/>
        <bgColor indexed="64"/>
      </patternFill>
    </fill>
    <fill>
      <patternFill patternType="solid">
        <fgColor rgb="FF002060"/>
        <bgColor indexed="64"/>
      </patternFill>
    </fill>
    <fill>
      <patternFill patternType="solid">
        <fgColor theme="8" tint="-0.499984740745262"/>
        <bgColor indexed="64"/>
      </patternFill>
    </fill>
    <fill>
      <patternFill patternType="solid">
        <fgColor theme="9" tint="0.59999389629810485"/>
        <bgColor indexed="64"/>
      </patternFill>
    </fill>
  </fills>
  <borders count="21">
    <border>
      <left/>
      <right/>
      <top/>
      <bottom/>
      <diagonal/>
    </border>
    <border>
      <left style="medium">
        <color indexed="64"/>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5">
    <xf numFmtId="0" fontId="0" fillId="0" borderId="0"/>
    <xf numFmtId="43" fontId="1" fillId="0" borderId="0" applyFont="0" applyFill="0" applyBorder="0" applyAlignment="0" applyProtection="0"/>
    <xf numFmtId="0" fontId="1" fillId="0" borderId="0"/>
    <xf numFmtId="9" fontId="1" fillId="0" borderId="0" applyFont="0" applyFill="0" applyBorder="0" applyAlignment="0" applyProtection="0"/>
    <xf numFmtId="44" fontId="1" fillId="0" borderId="0" applyFont="0" applyFill="0" applyBorder="0" applyAlignment="0" applyProtection="0"/>
  </cellStyleXfs>
  <cellXfs count="148">
    <xf numFmtId="0" fontId="0" fillId="0" borderId="0" xfId="0"/>
    <xf numFmtId="0" fontId="2" fillId="0" borderId="0" xfId="0" applyFont="1"/>
    <xf numFmtId="43" fontId="2" fillId="0" borderId="0" xfId="1" applyFont="1"/>
    <xf numFmtId="0" fontId="0" fillId="0" borderId="0" xfId="0" applyAlignment="1">
      <alignment wrapText="1"/>
    </xf>
    <xf numFmtId="0" fontId="0" fillId="0" borderId="0" xfId="0" applyAlignment="1">
      <alignment horizontal="right"/>
    </xf>
    <xf numFmtId="43" fontId="4" fillId="0" borderId="0" xfId="1" applyFont="1"/>
    <xf numFmtId="0" fontId="3" fillId="0" borderId="2" xfId="0" applyFont="1" applyBorder="1"/>
    <xf numFmtId="0" fontId="0" fillId="0" borderId="3" xfId="0" applyBorder="1"/>
    <xf numFmtId="0" fontId="0" fillId="0" borderId="2" xfId="0" applyBorder="1"/>
    <xf numFmtId="43" fontId="2" fillId="0" borderId="2" xfId="1" applyFont="1" applyBorder="1"/>
    <xf numFmtId="164" fontId="2" fillId="0" borderId="2" xfId="1" applyNumberFormat="1" applyFont="1" applyBorder="1"/>
    <xf numFmtId="0" fontId="2" fillId="0" borderId="2" xfId="0" applyFont="1" applyBorder="1"/>
    <xf numFmtId="0" fontId="0" fillId="0" borderId="4" xfId="0" applyBorder="1"/>
    <xf numFmtId="0" fontId="0" fillId="0" borderId="2" xfId="0" applyBorder="1" applyAlignment="1">
      <alignment wrapText="1" readingOrder="2"/>
    </xf>
    <xf numFmtId="43" fontId="4" fillId="0" borderId="2" xfId="1" applyFont="1" applyBorder="1"/>
    <xf numFmtId="0" fontId="0" fillId="0" borderId="2" xfId="0" applyBorder="1" applyAlignment="1">
      <alignment wrapText="1"/>
    </xf>
    <xf numFmtId="0" fontId="2" fillId="0" borderId="6" xfId="0" applyFont="1" applyBorder="1"/>
    <xf numFmtId="0" fontId="3" fillId="0" borderId="0" xfId="0" applyFont="1"/>
    <xf numFmtId="0" fontId="0" fillId="0" borderId="0" xfId="0" applyAlignment="1">
      <alignment wrapText="1" readingOrder="2"/>
    </xf>
    <xf numFmtId="43" fontId="2" fillId="0" borderId="0" xfId="1" applyFont="1" applyBorder="1"/>
    <xf numFmtId="0" fontId="0" fillId="0" borderId="7" xfId="0" applyBorder="1"/>
    <xf numFmtId="9" fontId="2" fillId="0" borderId="2" xfId="0" applyNumberFormat="1" applyFont="1" applyBorder="1"/>
    <xf numFmtId="164" fontId="2" fillId="3" borderId="2" xfId="0" applyNumberFormat="1" applyFont="1" applyFill="1" applyBorder="1"/>
    <xf numFmtId="164" fontId="0" fillId="0" borderId="2" xfId="0" applyNumberFormat="1" applyBorder="1"/>
    <xf numFmtId="0" fontId="3" fillId="0" borderId="2" xfId="0" applyFont="1" applyBorder="1" applyAlignment="1">
      <alignment horizontal="right"/>
    </xf>
    <xf numFmtId="43" fontId="4" fillId="4" borderId="2" xfId="1" applyFont="1" applyFill="1" applyBorder="1"/>
    <xf numFmtId="43" fontId="4" fillId="4" borderId="0" xfId="1" applyFont="1" applyFill="1" applyBorder="1"/>
    <xf numFmtId="164" fontId="0" fillId="0" borderId="0" xfId="1" applyNumberFormat="1" applyFont="1" applyFill="1" applyBorder="1"/>
    <xf numFmtId="164" fontId="2" fillId="0" borderId="0" xfId="1" applyNumberFormat="1" applyFont="1" applyBorder="1"/>
    <xf numFmtId="0" fontId="4" fillId="0" borderId="0" xfId="0" applyFont="1"/>
    <xf numFmtId="164" fontId="0" fillId="0" borderId="0" xfId="1" applyNumberFormat="1" applyFont="1" applyBorder="1"/>
    <xf numFmtId="9" fontId="2" fillId="0" borderId="0" xfId="0" applyNumberFormat="1" applyFont="1"/>
    <xf numFmtId="43" fontId="2" fillId="4" borderId="0" xfId="1" applyFont="1" applyFill="1" applyBorder="1"/>
    <xf numFmtId="43" fontId="2" fillId="0" borderId="2" xfId="0" applyNumberFormat="1" applyFont="1" applyBorder="1" applyAlignment="1">
      <alignment wrapText="1"/>
    </xf>
    <xf numFmtId="43" fontId="2" fillId="0" borderId="0" xfId="1" applyFont="1" applyFill="1" applyBorder="1"/>
    <xf numFmtId="0" fontId="0" fillId="5" borderId="0" xfId="0" applyFill="1"/>
    <xf numFmtId="0" fontId="3" fillId="0" borderId="0" xfId="0" applyFont="1" applyAlignment="1">
      <alignment horizontal="right"/>
    </xf>
    <xf numFmtId="164" fontId="2" fillId="3" borderId="0" xfId="0" applyNumberFormat="1" applyFont="1" applyFill="1"/>
    <xf numFmtId="43" fontId="2" fillId="0" borderId="0" xfId="0" applyNumberFormat="1" applyFont="1" applyAlignment="1">
      <alignment wrapText="1"/>
    </xf>
    <xf numFmtId="43" fontId="4" fillId="4" borderId="0" xfId="1" applyFont="1" applyFill="1" applyBorder="1" applyAlignment="1">
      <alignment horizontal="right" wrapText="1" readingOrder="2"/>
    </xf>
    <xf numFmtId="0" fontId="2" fillId="0" borderId="8" xfId="0" applyFont="1" applyBorder="1"/>
    <xf numFmtId="0" fontId="3" fillId="0" borderId="9" xfId="0" applyFont="1" applyBorder="1"/>
    <xf numFmtId="0" fontId="3" fillId="0" borderId="9" xfId="0" applyFont="1" applyBorder="1" applyAlignment="1">
      <alignment horizontal="right"/>
    </xf>
    <xf numFmtId="43" fontId="4" fillId="4" borderId="9" xfId="1" applyFont="1" applyFill="1" applyBorder="1" applyAlignment="1">
      <alignment horizontal="right" wrapText="1" readingOrder="2"/>
    </xf>
    <xf numFmtId="0" fontId="0" fillId="0" borderId="9" xfId="0" applyBorder="1"/>
    <xf numFmtId="164" fontId="2" fillId="0" borderId="9" xfId="1" applyNumberFormat="1" applyFont="1" applyBorder="1"/>
    <xf numFmtId="43" fontId="4" fillId="4" borderId="9" xfId="1" applyFont="1" applyFill="1" applyBorder="1"/>
    <xf numFmtId="164" fontId="4" fillId="4" borderId="9" xfId="1" applyNumberFormat="1" applyFont="1" applyFill="1" applyBorder="1"/>
    <xf numFmtId="0" fontId="2" fillId="0" borderId="9" xfId="0" applyFont="1" applyBorder="1"/>
    <xf numFmtId="43" fontId="2" fillId="0" borderId="9" xfId="1" applyFont="1" applyBorder="1"/>
    <xf numFmtId="164" fontId="2" fillId="3" borderId="9" xfId="0" applyNumberFormat="1" applyFont="1" applyFill="1" applyBorder="1"/>
    <xf numFmtId="9" fontId="2" fillId="0" borderId="9" xfId="0" applyNumberFormat="1" applyFont="1" applyBorder="1"/>
    <xf numFmtId="43" fontId="2" fillId="0" borderId="9" xfId="0" applyNumberFormat="1" applyFont="1" applyBorder="1" applyAlignment="1">
      <alignment wrapText="1"/>
    </xf>
    <xf numFmtId="0" fontId="0" fillId="0" borderId="10" xfId="0" applyBorder="1"/>
    <xf numFmtId="43" fontId="2" fillId="0" borderId="4" xfId="1" applyFont="1" applyBorder="1"/>
    <xf numFmtId="164" fontId="2" fillId="0" borderId="7" xfId="1" applyNumberFormat="1" applyFont="1" applyBorder="1"/>
    <xf numFmtId="164" fontId="2" fillId="0" borderId="5" xfId="1" applyNumberFormat="1" applyFont="1" applyBorder="1"/>
    <xf numFmtId="164" fontId="2" fillId="0" borderId="7" xfId="1" applyNumberFormat="1" applyFont="1" applyFill="1" applyBorder="1" applyAlignment="1">
      <alignment horizontal="right" wrapText="1"/>
    </xf>
    <xf numFmtId="164" fontId="4" fillId="0" borderId="9" xfId="1" applyNumberFormat="1" applyFont="1" applyBorder="1"/>
    <xf numFmtId="43" fontId="2" fillId="0" borderId="9" xfId="0" applyNumberFormat="1" applyFont="1" applyBorder="1"/>
    <xf numFmtId="43" fontId="2" fillId="3" borderId="9" xfId="1" applyFont="1" applyFill="1" applyBorder="1"/>
    <xf numFmtId="43" fontId="0" fillId="0" borderId="9" xfId="0" applyNumberFormat="1" applyBorder="1"/>
    <xf numFmtId="0" fontId="2" fillId="3" borderId="0" xfId="0" applyFont="1" applyFill="1"/>
    <xf numFmtId="0" fontId="2" fillId="7" borderId="0" xfId="0" applyFont="1" applyFill="1"/>
    <xf numFmtId="0" fontId="2" fillId="2" borderId="8" xfId="0" applyFont="1" applyFill="1" applyBorder="1"/>
    <xf numFmtId="0" fontId="2" fillId="2" borderId="1" xfId="0" applyFont="1" applyFill="1" applyBorder="1"/>
    <xf numFmtId="43" fontId="4" fillId="4" borderId="0" xfId="1" applyFont="1" applyFill="1"/>
    <xf numFmtId="0" fontId="0" fillId="0" borderId="9" xfId="0" applyBorder="1" applyAlignment="1">
      <alignment wrapText="1"/>
    </xf>
    <xf numFmtId="0" fontId="0" fillId="0" borderId="9" xfId="0" applyBorder="1" applyAlignment="1">
      <alignment readingOrder="2"/>
    </xf>
    <xf numFmtId="0" fontId="0" fillId="0" borderId="0" xfId="0" applyAlignment="1">
      <alignment readingOrder="2"/>
    </xf>
    <xf numFmtId="43" fontId="4" fillId="0" borderId="0" xfId="1" applyFont="1" applyFill="1"/>
    <xf numFmtId="43" fontId="4" fillId="0" borderId="2" xfId="1" applyFont="1" applyFill="1" applyBorder="1"/>
    <xf numFmtId="43" fontId="4" fillId="0" borderId="9" xfId="1" applyFont="1" applyFill="1" applyBorder="1"/>
    <xf numFmtId="43" fontId="4" fillId="0" borderId="0" xfId="1" applyFont="1" applyFill="1" applyBorder="1"/>
    <xf numFmtId="164" fontId="4" fillId="0" borderId="9" xfId="1" applyNumberFormat="1" applyFont="1" applyFill="1" applyBorder="1"/>
    <xf numFmtId="43" fontId="2" fillId="0" borderId="0" xfId="1" applyFont="1" applyFill="1"/>
    <xf numFmtId="0" fontId="0" fillId="0" borderId="14" xfId="0" applyBorder="1"/>
    <xf numFmtId="0" fontId="0" fillId="0" borderId="14" xfId="0" applyBorder="1" applyAlignment="1">
      <alignment wrapText="1"/>
    </xf>
    <xf numFmtId="0" fontId="0" fillId="0" borderId="14" xfId="0" applyBorder="1" applyAlignment="1">
      <alignment horizontal="right"/>
    </xf>
    <xf numFmtId="0" fontId="2" fillId="0" borderId="14" xfId="0" applyFont="1" applyBorder="1"/>
    <xf numFmtId="0" fontId="2" fillId="0" borderId="14" xfId="0" applyFont="1" applyBorder="1" applyAlignment="1">
      <alignment wrapText="1"/>
    </xf>
    <xf numFmtId="165" fontId="0" fillId="0" borderId="14" xfId="1" applyNumberFormat="1" applyFont="1" applyBorder="1"/>
    <xf numFmtId="165" fontId="0" fillId="0" borderId="14" xfId="0" applyNumberFormat="1" applyBorder="1"/>
    <xf numFmtId="43" fontId="4" fillId="0" borderId="9" xfId="1" applyFont="1" applyBorder="1"/>
    <xf numFmtId="164" fontId="2" fillId="0" borderId="10" xfId="1" applyNumberFormat="1" applyFont="1" applyFill="1" applyBorder="1"/>
    <xf numFmtId="0" fontId="0" fillId="2" borderId="2" xfId="0" applyFill="1" applyBorder="1"/>
    <xf numFmtId="49" fontId="0" fillId="2" borderId="9" xfId="0" applyNumberFormat="1" applyFill="1" applyBorder="1"/>
    <xf numFmtId="0" fontId="0" fillId="2" borderId="9" xfId="0" applyFill="1" applyBorder="1" applyAlignment="1">
      <alignment wrapText="1" readingOrder="2"/>
    </xf>
    <xf numFmtId="0" fontId="0" fillId="2" borderId="0" xfId="0" applyFill="1"/>
    <xf numFmtId="0" fontId="0" fillId="2" borderId="2" xfId="0" applyFill="1" applyBorder="1" applyAlignment="1">
      <alignment wrapText="1"/>
    </xf>
    <xf numFmtId="0" fontId="2" fillId="2" borderId="0" xfId="0" applyFont="1" applyFill="1"/>
    <xf numFmtId="164" fontId="2" fillId="2" borderId="8" xfId="1" applyNumberFormat="1" applyFont="1" applyFill="1" applyBorder="1"/>
    <xf numFmtId="43" fontId="2" fillId="2" borderId="0" xfId="1" applyFont="1" applyFill="1" applyBorder="1"/>
    <xf numFmtId="0" fontId="0" fillId="2" borderId="9" xfId="0" applyFill="1" applyBorder="1"/>
    <xf numFmtId="164" fontId="0" fillId="2" borderId="2" xfId="1" applyNumberFormat="1" applyFont="1" applyFill="1" applyBorder="1"/>
    <xf numFmtId="0" fontId="0" fillId="2" borderId="2" xfId="0" applyFill="1" applyBorder="1" applyAlignment="1">
      <alignment wrapText="1" readingOrder="2"/>
    </xf>
    <xf numFmtId="0" fontId="0" fillId="2" borderId="0" xfId="0" applyFill="1" applyAlignment="1">
      <alignment horizontal="right" wrapText="1" readingOrder="2"/>
    </xf>
    <xf numFmtId="0" fontId="0" fillId="2" borderId="0" xfId="0" applyFill="1" applyAlignment="1">
      <alignment wrapText="1" readingOrder="2"/>
    </xf>
    <xf numFmtId="0" fontId="0" fillId="2" borderId="0" xfId="0" applyFill="1" applyAlignment="1">
      <alignment wrapText="1"/>
    </xf>
    <xf numFmtId="0" fontId="2" fillId="2" borderId="3" xfId="0" applyFont="1" applyFill="1" applyBorder="1"/>
    <xf numFmtId="0" fontId="0" fillId="2" borderId="3" xfId="0" applyFill="1" applyBorder="1"/>
    <xf numFmtId="0" fontId="0" fillId="2" borderId="9" xfId="0" applyFill="1" applyBorder="1" applyAlignment="1">
      <alignment wrapText="1"/>
    </xf>
    <xf numFmtId="0" fontId="0" fillId="2" borderId="9" xfId="0" applyFill="1" applyBorder="1" applyAlignment="1">
      <alignment readingOrder="2"/>
    </xf>
    <xf numFmtId="0" fontId="0" fillId="2" borderId="0" xfId="0" applyFill="1" applyAlignment="1">
      <alignment readingOrder="2"/>
    </xf>
    <xf numFmtId="164" fontId="0" fillId="0" borderId="14" xfId="1" applyNumberFormat="1" applyFont="1" applyBorder="1"/>
    <xf numFmtId="43" fontId="0" fillId="0" borderId="14" xfId="1" applyFont="1" applyBorder="1"/>
    <xf numFmtId="164" fontId="0" fillId="2" borderId="14" xfId="1" applyNumberFormat="1" applyFont="1" applyFill="1" applyBorder="1"/>
    <xf numFmtId="164" fontId="0" fillId="0" borderId="0" xfId="1" applyNumberFormat="1" applyFont="1"/>
    <xf numFmtId="9" fontId="0" fillId="0" borderId="0" xfId="0" applyNumberFormat="1"/>
    <xf numFmtId="164" fontId="0" fillId="0" borderId="0" xfId="0" applyNumberFormat="1"/>
    <xf numFmtId="0" fontId="2" fillId="2" borderId="14" xfId="0" applyFont="1" applyFill="1" applyBorder="1"/>
    <xf numFmtId="0" fontId="3" fillId="0" borderId="14" xfId="0" applyFont="1" applyBorder="1"/>
    <xf numFmtId="0" fontId="3" fillId="0" borderId="14" xfId="0" applyFont="1" applyBorder="1" applyAlignment="1">
      <alignment horizontal="right"/>
    </xf>
    <xf numFmtId="164" fontId="0" fillId="0" borderId="14" xfId="1" applyNumberFormat="1" applyFont="1" applyFill="1" applyBorder="1"/>
    <xf numFmtId="166" fontId="2" fillId="0" borderId="0" xfId="0" applyNumberFormat="1" applyFont="1"/>
    <xf numFmtId="0" fontId="7" fillId="8" borderId="0" xfId="0" applyFont="1" applyFill="1"/>
    <xf numFmtId="164" fontId="7" fillId="8" borderId="0" xfId="1" applyNumberFormat="1" applyFont="1" applyFill="1"/>
    <xf numFmtId="0" fontId="4" fillId="0" borderId="14" xfId="0" applyFont="1" applyBorder="1"/>
    <xf numFmtId="9" fontId="4" fillId="0" borderId="0" xfId="0" applyNumberFormat="1" applyFont="1"/>
    <xf numFmtId="0" fontId="10" fillId="10" borderId="14" xfId="2" applyFont="1" applyFill="1" applyBorder="1" applyAlignment="1">
      <alignment horizontal="center" vertical="center" wrapText="1"/>
    </xf>
    <xf numFmtId="0" fontId="11" fillId="0" borderId="14" xfId="3" applyNumberFormat="1" applyFont="1" applyBorder="1" applyAlignment="1">
      <alignment horizontal="center" wrapText="1"/>
    </xf>
    <xf numFmtId="0" fontId="11" fillId="11" borderId="14" xfId="3" applyNumberFormat="1" applyFont="1" applyFill="1" applyBorder="1" applyAlignment="1">
      <alignment horizontal="center" wrapText="1"/>
    </xf>
    <xf numFmtId="0" fontId="10" fillId="10" borderId="18" xfId="2" applyFont="1" applyFill="1" applyBorder="1" applyAlignment="1">
      <alignment horizontal="center" vertical="center" wrapText="1"/>
    </xf>
    <xf numFmtId="0" fontId="10" fillId="10" borderId="17" xfId="2" applyFont="1" applyFill="1" applyBorder="1" applyAlignment="1">
      <alignment horizontal="center" vertical="center" wrapText="1"/>
    </xf>
    <xf numFmtId="167" fontId="0" fillId="0" borderId="14" xfId="1" applyNumberFormat="1" applyFont="1" applyBorder="1"/>
    <xf numFmtId="167" fontId="10" fillId="10" borderId="18" xfId="1" applyNumberFormat="1" applyFont="1" applyFill="1" applyBorder="1" applyAlignment="1">
      <alignment horizontal="center" vertical="center" wrapText="1"/>
    </xf>
    <xf numFmtId="43" fontId="11" fillId="11" borderId="14" xfId="1" applyFont="1" applyFill="1" applyBorder="1" applyAlignment="1">
      <alignment horizontal="center" wrapText="1"/>
    </xf>
    <xf numFmtId="0" fontId="12" fillId="11" borderId="14" xfId="3" applyNumberFormat="1" applyFont="1" applyFill="1" applyBorder="1" applyAlignment="1">
      <alignment horizontal="center" wrapText="1"/>
    </xf>
    <xf numFmtId="0" fontId="4" fillId="0" borderId="14" xfId="0" applyFont="1" applyBorder="1" applyAlignment="1">
      <alignment horizontal="right"/>
    </xf>
    <xf numFmtId="0" fontId="2" fillId="0" borderId="18" xfId="0" applyFont="1" applyBorder="1" applyAlignment="1">
      <alignment horizontal="center" vertical="center" wrapText="1"/>
    </xf>
    <xf numFmtId="0" fontId="2" fillId="0" borderId="18" xfId="0" applyFont="1" applyBorder="1" applyAlignment="1">
      <alignment vertical="center"/>
    </xf>
    <xf numFmtId="0" fontId="2" fillId="6" borderId="0" xfId="0" applyFont="1" applyFill="1" applyAlignment="1">
      <alignment horizontal="right"/>
    </xf>
    <xf numFmtId="0" fontId="2" fillId="6" borderId="3" xfId="0" applyFont="1" applyFill="1" applyBorder="1" applyAlignment="1">
      <alignment horizontal="right"/>
    </xf>
    <xf numFmtId="0" fontId="2" fillId="6" borderId="11" xfId="0" applyFont="1" applyFill="1" applyBorder="1" applyAlignment="1">
      <alignment horizontal="right"/>
    </xf>
    <xf numFmtId="0" fontId="2" fillId="6" borderId="12" xfId="0" applyFont="1" applyFill="1" applyBorder="1" applyAlignment="1">
      <alignment horizontal="right"/>
    </xf>
    <xf numFmtId="0" fontId="2" fillId="6" borderId="13" xfId="0" applyFont="1" applyFill="1" applyBorder="1" applyAlignment="1">
      <alignment horizontal="right"/>
    </xf>
    <xf numFmtId="164" fontId="0" fillId="0" borderId="14" xfId="1" applyNumberFormat="1" applyFont="1" applyBorder="1" applyAlignment="1">
      <alignment horizontal="center" vertical="center"/>
    </xf>
    <xf numFmtId="0" fontId="2" fillId="0" borderId="0" xfId="0" applyFont="1" applyAlignment="1">
      <alignment horizontal="center" vertical="center" wrapText="1"/>
    </xf>
    <xf numFmtId="0" fontId="2" fillId="0" borderId="17" xfId="0" applyFont="1" applyBorder="1" applyAlignment="1">
      <alignment horizontal="center" vertical="center" wrapText="1"/>
    </xf>
    <xf numFmtId="0" fontId="2" fillId="0" borderId="18" xfId="0" applyFont="1" applyBorder="1" applyAlignment="1">
      <alignment horizontal="center" vertical="center" wrapText="1"/>
    </xf>
    <xf numFmtId="0" fontId="10" fillId="10" borderId="16" xfId="2" applyFont="1" applyFill="1" applyBorder="1" applyAlignment="1">
      <alignment horizontal="center" vertical="center" wrapText="1"/>
    </xf>
    <xf numFmtId="0" fontId="10" fillId="10" borderId="15" xfId="2" applyFont="1" applyFill="1" applyBorder="1" applyAlignment="1">
      <alignment horizontal="center" vertical="center" wrapText="1"/>
    </xf>
    <xf numFmtId="0" fontId="10" fillId="10" borderId="19" xfId="2" applyFont="1" applyFill="1" applyBorder="1" applyAlignment="1">
      <alignment horizontal="center" vertical="center" wrapText="1"/>
    </xf>
    <xf numFmtId="0" fontId="10" fillId="10" borderId="0" xfId="2" applyFont="1" applyFill="1" applyAlignment="1">
      <alignment horizontal="center" vertical="center" wrapText="1"/>
    </xf>
    <xf numFmtId="0" fontId="9" fillId="9" borderId="0" xfId="2" applyFont="1" applyFill="1" applyAlignment="1">
      <alignment horizontal="center" vertical="center"/>
    </xf>
    <xf numFmtId="0" fontId="2" fillId="0" borderId="17" xfId="0" applyFont="1" applyBorder="1" applyAlignment="1">
      <alignment horizontal="center"/>
    </xf>
    <xf numFmtId="0" fontId="2" fillId="0" borderId="20" xfId="0" applyFont="1" applyBorder="1" applyAlignment="1">
      <alignment horizontal="center"/>
    </xf>
    <xf numFmtId="0" fontId="2" fillId="0" borderId="20" xfId="0" applyFont="1" applyBorder="1" applyAlignment="1">
      <alignment horizontal="center" vertical="center" wrapText="1"/>
    </xf>
  </cellXfs>
  <cellStyles count="5">
    <cellStyle name="Comma" xfId="1" builtinId="3"/>
    <cellStyle name="Currency 2" xfId="4" xr:uid="{D68CC8B4-4219-4EDC-82C8-0BEFF8A6CD65}"/>
    <cellStyle name="Normal" xfId="0" builtinId="0"/>
    <cellStyle name="Normal 2" xfId="2" xr:uid="{DC74FF7A-2A41-45A0-924B-904EAE866BFE}"/>
    <cellStyle name="Percent 2" xfId="3" xr:uid="{ACAE0704-8649-460B-8DF6-D51AE1C7DAB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person displayName="גלית שפר" id="{288EFEDE-F1FD-49A0-B7D8-E7A79D99526D}" userId="S::sheffer_ga@mac.org.il::8f8aa92c-46e3-49ef-b1c2-991149957120" providerId="AD"/>
</personList>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E13" dT="2025-06-30T09:12:12.88" personId="{288EFEDE-F1FD-49A0-B7D8-E7A79D99526D}" id="{95EB62D1-4821-4361-84D1-1E81DB7086EC}">
    <text>יחד עם תאורה והגברה מקום</text>
  </threadedComment>
  <threadedComment ref="E13" dT="2025-06-30T09:38:54.27" personId="{288EFEDE-F1FD-49A0-B7D8-E7A79D99526D}" id="{816ABD4A-D3CE-464B-AD50-872F7BE535ED}" parentId="{95EB62D1-4821-4361-84D1-1E81DB7086EC}">
    <text>כולל דיגי לאורך האירוע</text>
  </threadedComment>
  <threadedComment ref="F13" dT="2025-06-30T09:38:39.49" personId="{288EFEDE-F1FD-49A0-B7D8-E7A79D99526D}" id="{EFA724BA-93C7-4E05-8BF9-BBF2037D41EC}">
    <text>כולל דיגי לאורך האירוע</text>
  </threadedComment>
  <threadedComment ref="G13" dT="2025-06-30T09:39:01.71" personId="{288EFEDE-F1FD-49A0-B7D8-E7A79D99526D}" id="{E7BB10B8-45B9-44E1-B54D-326BFA46170E}">
    <text>כולל דיגי לאורך האירוע</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D130"/>
  <sheetViews>
    <sheetView rightToLeft="1" zoomScale="90" zoomScaleNormal="90" workbookViewId="0">
      <pane ySplit="1" topLeftCell="A57" activePane="bottomLeft" state="frozen"/>
      <selection activeCell="E48" sqref="E48"/>
      <selection pane="bottomLeft" activeCell="E48" sqref="E48"/>
    </sheetView>
  </sheetViews>
  <sheetFormatPr defaultRowHeight="14.25" x14ac:dyDescent="0.2"/>
  <cols>
    <col min="1" max="1" width="33.25" customWidth="1"/>
    <col min="2" max="2" width="48.25" bestFit="1" customWidth="1"/>
    <col min="3" max="3" width="27.375" customWidth="1"/>
    <col min="4" max="4" width="29" customWidth="1"/>
    <col min="5" max="6" width="31.75" hidden="1" customWidth="1"/>
    <col min="7" max="7" width="28.875" customWidth="1"/>
    <col min="8" max="8" width="32.125" customWidth="1"/>
    <col min="9" max="9" width="22.75" bestFit="1" customWidth="1"/>
  </cols>
  <sheetData>
    <row r="1" spans="1:9" ht="15" x14ac:dyDescent="0.25">
      <c r="B1" s="64" t="s">
        <v>51</v>
      </c>
      <c r="C1" s="64" t="s">
        <v>77</v>
      </c>
      <c r="D1" s="65" t="s">
        <v>88</v>
      </c>
      <c r="E1" s="16" t="s">
        <v>88</v>
      </c>
      <c r="F1" s="16" t="s">
        <v>88</v>
      </c>
      <c r="G1" s="40" t="s">
        <v>141</v>
      </c>
      <c r="H1" s="16" t="s">
        <v>162</v>
      </c>
      <c r="I1" s="40" t="s">
        <v>183</v>
      </c>
    </row>
    <row r="2" spans="1:9" ht="15" x14ac:dyDescent="0.25">
      <c r="A2" s="1" t="s">
        <v>0</v>
      </c>
      <c r="B2" s="41" t="s">
        <v>55</v>
      </c>
      <c r="C2" s="41" t="s">
        <v>79</v>
      </c>
      <c r="D2" s="6" t="s">
        <v>79</v>
      </c>
      <c r="E2" s="17" t="s">
        <v>112</v>
      </c>
      <c r="F2" s="17" t="s">
        <v>126</v>
      </c>
      <c r="G2" s="41" t="s">
        <v>142</v>
      </c>
      <c r="H2" s="17" t="s">
        <v>184</v>
      </c>
      <c r="I2" s="41"/>
    </row>
    <row r="3" spans="1:9" ht="15" x14ac:dyDescent="0.25">
      <c r="A3" s="1" t="s">
        <v>42</v>
      </c>
      <c r="B3" s="42" t="s">
        <v>56</v>
      </c>
      <c r="C3" s="41" t="s">
        <v>80</v>
      </c>
      <c r="D3" s="24" t="s">
        <v>56</v>
      </c>
      <c r="E3" s="36" t="s">
        <v>56</v>
      </c>
      <c r="F3" s="36" t="s">
        <v>56</v>
      </c>
      <c r="G3" s="42" t="s">
        <v>56</v>
      </c>
      <c r="H3" s="42" t="s">
        <v>56</v>
      </c>
      <c r="I3" s="41"/>
    </row>
    <row r="4" spans="1:9" s="2" customFormat="1" ht="60.75" customHeight="1" x14ac:dyDescent="0.25">
      <c r="A4" s="66" t="s">
        <v>58</v>
      </c>
      <c r="B4" s="47">
        <v>53000</v>
      </c>
      <c r="C4" s="47">
        <v>68000</v>
      </c>
      <c r="D4" s="25">
        <v>50000</v>
      </c>
      <c r="E4" s="26">
        <v>80000</v>
      </c>
      <c r="F4" s="26">
        <v>75000</v>
      </c>
      <c r="G4" s="43" t="s">
        <v>146</v>
      </c>
      <c r="H4" s="39" t="s">
        <v>163</v>
      </c>
      <c r="I4" s="47"/>
    </row>
    <row r="5" spans="1:9" s="88" customFormat="1" ht="30.75" customHeight="1" x14ac:dyDescent="0.2">
      <c r="A5" s="88" t="s">
        <v>1</v>
      </c>
      <c r="B5" s="86" t="s">
        <v>44</v>
      </c>
      <c r="C5" s="87" t="s">
        <v>44</v>
      </c>
      <c r="D5" s="95" t="s">
        <v>89</v>
      </c>
      <c r="E5" s="96" t="s">
        <v>115</v>
      </c>
      <c r="F5" s="96" t="s">
        <v>129</v>
      </c>
      <c r="G5" s="87" t="s">
        <v>148</v>
      </c>
      <c r="H5" s="97" t="s">
        <v>222</v>
      </c>
      <c r="I5" s="87"/>
    </row>
    <row r="6" spans="1:9" s="88" customFormat="1" ht="18" customHeight="1" x14ac:dyDescent="0.2">
      <c r="A6" s="88" t="s">
        <v>92</v>
      </c>
      <c r="B6" s="86" t="s">
        <v>44</v>
      </c>
      <c r="C6" s="87" t="s">
        <v>44</v>
      </c>
      <c r="D6" s="95" t="s">
        <v>44</v>
      </c>
      <c r="E6" s="96" t="s">
        <v>44</v>
      </c>
      <c r="F6" s="96"/>
      <c r="G6" s="87" t="s">
        <v>44</v>
      </c>
      <c r="H6" s="97" t="s">
        <v>44</v>
      </c>
      <c r="I6" s="87"/>
    </row>
    <row r="7" spans="1:9" s="88" customFormat="1" ht="28.5" x14ac:dyDescent="0.2">
      <c r="A7" s="88" t="s">
        <v>66</v>
      </c>
      <c r="B7" s="93" t="s">
        <v>65</v>
      </c>
      <c r="C7" s="93" t="s">
        <v>44</v>
      </c>
      <c r="D7" s="85" t="s">
        <v>107</v>
      </c>
      <c r="E7" s="98" t="s">
        <v>120</v>
      </c>
      <c r="F7" s="98" t="s">
        <v>120</v>
      </c>
      <c r="G7" s="93" t="s">
        <v>114</v>
      </c>
      <c r="H7" s="88" t="s">
        <v>165</v>
      </c>
      <c r="I7" s="93"/>
    </row>
    <row r="8" spans="1:9" x14ac:dyDescent="0.2">
      <c r="A8" t="s">
        <v>130</v>
      </c>
      <c r="B8" s="44"/>
      <c r="C8" s="44"/>
      <c r="D8" s="8"/>
      <c r="E8" s="3"/>
      <c r="F8" s="3" t="s">
        <v>44</v>
      </c>
      <c r="G8" s="44"/>
      <c r="I8" s="44"/>
    </row>
    <row r="9" spans="1:9" x14ac:dyDescent="0.2">
      <c r="A9" t="s">
        <v>59</v>
      </c>
      <c r="B9" s="44" t="s">
        <v>44</v>
      </c>
      <c r="C9" s="44" t="s">
        <v>220</v>
      </c>
      <c r="D9" s="8" t="s">
        <v>44</v>
      </c>
      <c r="G9" s="44"/>
      <c r="I9" s="44"/>
    </row>
    <row r="10" spans="1:9" x14ac:dyDescent="0.2">
      <c r="A10" s="5" t="s">
        <v>46</v>
      </c>
      <c r="B10" s="44" t="s">
        <v>192</v>
      </c>
      <c r="C10" s="44" t="s">
        <v>192</v>
      </c>
      <c r="D10" s="8" t="s">
        <v>44</v>
      </c>
      <c r="E10" t="s">
        <v>44</v>
      </c>
      <c r="F10" t="s">
        <v>44</v>
      </c>
      <c r="G10" s="44"/>
      <c r="I10" s="44"/>
    </row>
    <row r="11" spans="1:9" x14ac:dyDescent="0.2">
      <c r="A11" t="s">
        <v>93</v>
      </c>
      <c r="B11" s="44" t="s">
        <v>192</v>
      </c>
      <c r="C11" s="44" t="s">
        <v>192</v>
      </c>
      <c r="D11" s="8" t="s">
        <v>44</v>
      </c>
      <c r="E11" t="s">
        <v>44</v>
      </c>
      <c r="F11" t="s">
        <v>44</v>
      </c>
      <c r="G11" s="44"/>
      <c r="I11" s="44"/>
    </row>
    <row r="12" spans="1:9" s="1" customFormat="1" ht="15" x14ac:dyDescent="0.25">
      <c r="A12" s="29" t="s">
        <v>54</v>
      </c>
      <c r="B12" s="48"/>
      <c r="C12" s="48"/>
      <c r="D12" s="11"/>
      <c r="F12" s="1" t="s">
        <v>131</v>
      </c>
      <c r="G12" s="48"/>
      <c r="I12" s="48"/>
    </row>
    <row r="13" spans="1:9" s="88" customFormat="1" x14ac:dyDescent="0.2">
      <c r="A13" s="88" t="s">
        <v>4</v>
      </c>
      <c r="B13" s="93" t="s">
        <v>61</v>
      </c>
      <c r="C13" s="93" t="s">
        <v>86</v>
      </c>
      <c r="D13" s="94" t="s">
        <v>91</v>
      </c>
      <c r="E13" s="88" t="s">
        <v>121</v>
      </c>
      <c r="F13" s="88" t="s">
        <v>128</v>
      </c>
      <c r="G13" s="93" t="s">
        <v>157</v>
      </c>
      <c r="H13" s="88" t="s">
        <v>168</v>
      </c>
      <c r="I13" s="93"/>
    </row>
    <row r="14" spans="1:9" x14ac:dyDescent="0.2">
      <c r="A14" t="s">
        <v>151</v>
      </c>
      <c r="B14" s="44" t="s">
        <v>62</v>
      </c>
      <c r="C14" s="44"/>
      <c r="D14" s="8"/>
      <c r="G14" s="44" t="s">
        <v>153</v>
      </c>
      <c r="I14" s="44"/>
    </row>
    <row r="15" spans="1:9" s="88" customFormat="1" ht="42.75" x14ac:dyDescent="0.2">
      <c r="A15" s="88" t="s">
        <v>150</v>
      </c>
      <c r="B15" s="93" t="s">
        <v>44</v>
      </c>
      <c r="C15" s="93" t="s">
        <v>44</v>
      </c>
      <c r="D15" s="85" t="s">
        <v>193</v>
      </c>
      <c r="E15" s="88" t="s">
        <v>114</v>
      </c>
      <c r="F15" s="88" t="s">
        <v>127</v>
      </c>
      <c r="G15" s="87" t="s">
        <v>152</v>
      </c>
      <c r="H15" s="88" t="s">
        <v>114</v>
      </c>
      <c r="I15" s="93"/>
    </row>
    <row r="16" spans="1:9" x14ac:dyDescent="0.2">
      <c r="A16" t="s">
        <v>85</v>
      </c>
      <c r="B16" s="44"/>
      <c r="C16" s="44" t="s">
        <v>44</v>
      </c>
      <c r="D16" s="8"/>
      <c r="G16" s="44"/>
      <c r="I16" s="44"/>
    </row>
    <row r="17" spans="1:16384" x14ac:dyDescent="0.2">
      <c r="A17" t="s">
        <v>18</v>
      </c>
      <c r="B17" s="44"/>
      <c r="C17" s="44"/>
      <c r="D17" s="8"/>
      <c r="G17" s="44"/>
      <c r="H17" t="s">
        <v>44</v>
      </c>
      <c r="I17" s="44"/>
    </row>
    <row r="18" spans="1:16384" x14ac:dyDescent="0.2">
      <c r="A18" t="s">
        <v>60</v>
      </c>
      <c r="B18" s="44" t="s">
        <v>44</v>
      </c>
      <c r="C18" s="44"/>
      <c r="D18" s="8" t="s">
        <v>44</v>
      </c>
      <c r="E18" t="s">
        <v>44</v>
      </c>
      <c r="G18" s="44"/>
      <c r="H18" t="s">
        <v>44</v>
      </c>
      <c r="I18" s="44"/>
    </row>
    <row r="19" spans="1:16384" ht="15" thickBot="1" x14ac:dyDescent="0.25">
      <c r="A19" t="s">
        <v>84</v>
      </c>
      <c r="B19" s="53"/>
      <c r="C19" s="53" t="s">
        <v>44</v>
      </c>
      <c r="D19" s="8"/>
      <c r="G19" s="44"/>
      <c r="I19" s="44"/>
    </row>
    <row r="20" spans="1:16384" ht="15.75" thickBot="1" x14ac:dyDescent="0.3">
      <c r="A20" s="133" t="s">
        <v>191</v>
      </c>
      <c r="B20" s="134"/>
      <c r="C20" s="134"/>
      <c r="D20" s="134"/>
      <c r="E20" s="134"/>
      <c r="F20" s="134"/>
      <c r="G20" s="134"/>
      <c r="H20" s="134"/>
      <c r="I20" s="135"/>
      <c r="J20" s="131"/>
      <c r="K20" s="131"/>
      <c r="L20" s="131"/>
      <c r="M20" s="131"/>
      <c r="N20" s="131"/>
      <c r="O20" s="131"/>
      <c r="P20" s="131"/>
      <c r="Q20" s="131"/>
      <c r="R20" s="132"/>
      <c r="S20" s="131"/>
      <c r="T20" s="131"/>
      <c r="U20" s="131"/>
      <c r="V20" s="131"/>
      <c r="W20" s="131"/>
      <c r="X20" s="131"/>
      <c r="Y20" s="131"/>
      <c r="Z20" s="131"/>
      <c r="AA20" s="132"/>
      <c r="AB20" s="131"/>
      <c r="AC20" s="131"/>
      <c r="AD20" s="131"/>
      <c r="AE20" s="131"/>
      <c r="AF20" s="131"/>
      <c r="AG20" s="131"/>
      <c r="AH20" s="131"/>
      <c r="AI20" s="131"/>
      <c r="AJ20" s="132"/>
      <c r="AK20" s="131"/>
      <c r="AL20" s="131"/>
      <c r="AM20" s="131"/>
      <c r="AN20" s="131"/>
      <c r="AO20" s="131"/>
      <c r="AP20" s="131"/>
      <c r="AQ20" s="131"/>
      <c r="AR20" s="131"/>
      <c r="AS20" s="132"/>
      <c r="AT20" s="131"/>
      <c r="AU20" s="131"/>
      <c r="AV20" s="131"/>
      <c r="AW20" s="131"/>
      <c r="AX20" s="131"/>
      <c r="AY20" s="131"/>
      <c r="AZ20" s="131"/>
      <c r="BA20" s="131"/>
      <c r="BB20" s="132"/>
      <c r="BC20" s="131"/>
      <c r="BD20" s="131"/>
      <c r="BE20" s="131"/>
      <c r="BF20" s="131"/>
      <c r="BG20" s="131"/>
      <c r="BH20" s="131"/>
      <c r="BI20" s="131"/>
      <c r="BJ20" s="131"/>
      <c r="BK20" s="132"/>
      <c r="BL20" s="131"/>
      <c r="BM20" s="131"/>
      <c r="BN20" s="131"/>
      <c r="BO20" s="131"/>
      <c r="BP20" s="131"/>
      <c r="BQ20" s="131"/>
      <c r="BR20" s="131"/>
      <c r="BS20" s="131"/>
      <c r="BT20" s="132"/>
      <c r="BU20" s="131"/>
      <c r="BV20" s="131"/>
      <c r="BW20" s="131"/>
      <c r="BX20" s="131"/>
      <c r="BY20" s="131"/>
      <c r="BZ20" s="131"/>
      <c r="CA20" s="131"/>
      <c r="CB20" s="131"/>
      <c r="CC20" s="132"/>
      <c r="CD20" s="131"/>
      <c r="CE20" s="131"/>
      <c r="CF20" s="131"/>
      <c r="CG20" s="131"/>
      <c r="CH20" s="131"/>
      <c r="CI20" s="131"/>
      <c r="CJ20" s="131"/>
      <c r="CK20" s="131"/>
      <c r="CL20" s="132"/>
      <c r="CM20" s="131"/>
      <c r="CN20" s="131"/>
      <c r="CO20" s="131"/>
      <c r="CP20" s="131"/>
      <c r="CQ20" s="131"/>
      <c r="CR20" s="131"/>
      <c r="CS20" s="131"/>
      <c r="CT20" s="131"/>
      <c r="CU20" s="132"/>
      <c r="CV20" s="131"/>
      <c r="CW20" s="131"/>
      <c r="CX20" s="131"/>
      <c r="CY20" s="131"/>
      <c r="CZ20" s="131"/>
      <c r="DA20" s="131"/>
      <c r="DB20" s="131"/>
      <c r="DC20" s="131"/>
      <c r="DD20" s="132"/>
      <c r="DE20" s="131"/>
      <c r="DF20" s="131"/>
      <c r="DG20" s="131"/>
      <c r="DH20" s="131"/>
      <c r="DI20" s="131"/>
      <c r="DJ20" s="131"/>
      <c r="DK20" s="131"/>
      <c r="DL20" s="131"/>
      <c r="DM20" s="132"/>
      <c r="DN20" s="131"/>
      <c r="DO20" s="131"/>
      <c r="DP20" s="131"/>
      <c r="DQ20" s="131"/>
      <c r="DR20" s="131"/>
      <c r="DS20" s="131"/>
      <c r="DT20" s="131"/>
      <c r="DU20" s="131"/>
      <c r="DV20" s="132"/>
      <c r="DW20" s="131"/>
      <c r="DX20" s="131"/>
      <c r="DY20" s="131"/>
      <c r="DZ20" s="131"/>
      <c r="EA20" s="131"/>
      <c r="EB20" s="131"/>
      <c r="EC20" s="131"/>
      <c r="ED20" s="131"/>
      <c r="EE20" s="132"/>
      <c r="EF20" s="131"/>
      <c r="EG20" s="131"/>
      <c r="EH20" s="131"/>
      <c r="EI20" s="131"/>
      <c r="EJ20" s="131"/>
      <c r="EK20" s="131"/>
      <c r="EL20" s="131"/>
      <c r="EM20" s="131"/>
      <c r="EN20" s="132"/>
      <c r="EO20" s="131"/>
      <c r="EP20" s="131"/>
      <c r="EQ20" s="131"/>
      <c r="ER20" s="131"/>
      <c r="ES20" s="131"/>
      <c r="ET20" s="131"/>
      <c r="EU20" s="131"/>
      <c r="EV20" s="131"/>
      <c r="EW20" s="132"/>
      <c r="EX20" s="131"/>
      <c r="EY20" s="131"/>
      <c r="EZ20" s="131"/>
      <c r="FA20" s="131"/>
      <c r="FB20" s="131"/>
      <c r="FC20" s="131"/>
      <c r="FD20" s="131"/>
      <c r="FE20" s="131"/>
      <c r="FF20" s="132"/>
      <c r="FG20" s="131"/>
      <c r="FH20" s="131"/>
      <c r="FI20" s="131"/>
      <c r="FJ20" s="131"/>
      <c r="FK20" s="131"/>
      <c r="FL20" s="131"/>
      <c r="FM20" s="131"/>
      <c r="FN20" s="131"/>
      <c r="FO20" s="132"/>
      <c r="FP20" s="131"/>
      <c r="FQ20" s="131"/>
      <c r="FR20" s="131"/>
      <c r="FS20" s="131"/>
      <c r="FT20" s="131"/>
      <c r="FU20" s="131"/>
      <c r="FV20" s="131"/>
      <c r="FW20" s="131"/>
      <c r="FX20" s="132"/>
      <c r="FY20" s="131"/>
      <c r="FZ20" s="131"/>
      <c r="GA20" s="131"/>
      <c r="GB20" s="131"/>
      <c r="GC20" s="131"/>
      <c r="GD20" s="131"/>
      <c r="GE20" s="131"/>
      <c r="GF20" s="131"/>
      <c r="GG20" s="132"/>
      <c r="GH20" s="131"/>
      <c r="GI20" s="131"/>
      <c r="GJ20" s="131"/>
      <c r="GK20" s="131"/>
      <c r="GL20" s="131"/>
      <c r="GM20" s="131"/>
      <c r="GN20" s="131"/>
      <c r="GO20" s="131"/>
      <c r="GP20" s="132"/>
      <c r="GQ20" s="131"/>
      <c r="GR20" s="131"/>
      <c r="GS20" s="131"/>
      <c r="GT20" s="131"/>
      <c r="GU20" s="131"/>
      <c r="GV20" s="131"/>
      <c r="GW20" s="131"/>
      <c r="GX20" s="131"/>
      <c r="GY20" s="132"/>
      <c r="GZ20" s="131"/>
      <c r="HA20" s="131"/>
      <c r="HB20" s="131"/>
      <c r="HC20" s="131"/>
      <c r="HD20" s="131"/>
      <c r="HE20" s="131"/>
      <c r="HF20" s="131"/>
      <c r="HG20" s="131"/>
      <c r="HH20" s="132"/>
      <c r="HI20" s="131"/>
      <c r="HJ20" s="131"/>
      <c r="HK20" s="131"/>
      <c r="HL20" s="131"/>
      <c r="HM20" s="131"/>
      <c r="HN20" s="131"/>
      <c r="HO20" s="131"/>
      <c r="HP20" s="131"/>
      <c r="HQ20" s="132"/>
      <c r="HR20" s="131"/>
      <c r="HS20" s="131"/>
      <c r="HT20" s="131"/>
      <c r="HU20" s="131"/>
      <c r="HV20" s="131"/>
      <c r="HW20" s="131"/>
      <c r="HX20" s="131"/>
      <c r="HY20" s="131"/>
      <c r="HZ20" s="132"/>
      <c r="IA20" s="131"/>
      <c r="IB20" s="131"/>
      <c r="IC20" s="131"/>
      <c r="ID20" s="131"/>
      <c r="IE20" s="131"/>
      <c r="IF20" s="131"/>
      <c r="IG20" s="131"/>
      <c r="IH20" s="131"/>
      <c r="II20" s="132"/>
      <c r="IJ20" s="131"/>
      <c r="IK20" s="131"/>
      <c r="IL20" s="131"/>
      <c r="IM20" s="131"/>
      <c r="IN20" s="131"/>
      <c r="IO20" s="131"/>
      <c r="IP20" s="131"/>
      <c r="IQ20" s="131"/>
      <c r="IR20" s="132"/>
      <c r="IS20" s="131"/>
      <c r="IT20" s="131"/>
      <c r="IU20" s="131"/>
      <c r="IV20" s="131"/>
      <c r="IW20" s="131"/>
      <c r="IX20" s="131"/>
      <c r="IY20" s="131"/>
      <c r="IZ20" s="131"/>
      <c r="JA20" s="132"/>
      <c r="JB20" s="131"/>
      <c r="JC20" s="131"/>
      <c r="JD20" s="131"/>
      <c r="JE20" s="131"/>
      <c r="JF20" s="131"/>
      <c r="JG20" s="131"/>
      <c r="JH20" s="131"/>
      <c r="JI20" s="131"/>
      <c r="JJ20" s="132"/>
      <c r="JK20" s="131"/>
      <c r="JL20" s="131"/>
      <c r="JM20" s="131"/>
      <c r="JN20" s="131"/>
      <c r="JO20" s="131"/>
      <c r="JP20" s="131"/>
      <c r="JQ20" s="131"/>
      <c r="JR20" s="131"/>
      <c r="JS20" s="132"/>
      <c r="JT20" s="131"/>
      <c r="JU20" s="131"/>
      <c r="JV20" s="131"/>
      <c r="JW20" s="131"/>
      <c r="JX20" s="131"/>
      <c r="JY20" s="131"/>
      <c r="JZ20" s="131"/>
      <c r="KA20" s="131"/>
      <c r="KB20" s="132"/>
      <c r="KC20" s="131"/>
      <c r="KD20" s="131"/>
      <c r="KE20" s="131"/>
      <c r="KF20" s="131"/>
      <c r="KG20" s="131"/>
      <c r="KH20" s="131"/>
      <c r="KI20" s="131"/>
      <c r="KJ20" s="131"/>
      <c r="KK20" s="132"/>
      <c r="KL20" s="131"/>
      <c r="KM20" s="131"/>
      <c r="KN20" s="131"/>
      <c r="KO20" s="131"/>
      <c r="KP20" s="131"/>
      <c r="KQ20" s="131"/>
      <c r="KR20" s="131"/>
      <c r="KS20" s="131"/>
      <c r="KT20" s="132"/>
      <c r="KU20" s="131"/>
      <c r="KV20" s="131"/>
      <c r="KW20" s="131"/>
      <c r="KX20" s="131"/>
      <c r="KY20" s="131"/>
      <c r="KZ20" s="131"/>
      <c r="LA20" s="131"/>
      <c r="LB20" s="131"/>
      <c r="LC20" s="132"/>
      <c r="LD20" s="131"/>
      <c r="LE20" s="131"/>
      <c r="LF20" s="131"/>
      <c r="LG20" s="131"/>
      <c r="LH20" s="131"/>
      <c r="LI20" s="131"/>
      <c r="LJ20" s="131"/>
      <c r="LK20" s="131"/>
      <c r="LL20" s="132"/>
      <c r="LM20" s="131"/>
      <c r="LN20" s="131"/>
      <c r="LO20" s="131"/>
      <c r="LP20" s="131"/>
      <c r="LQ20" s="131"/>
      <c r="LR20" s="131"/>
      <c r="LS20" s="131"/>
      <c r="LT20" s="131"/>
      <c r="LU20" s="132"/>
      <c r="LV20" s="131"/>
      <c r="LW20" s="131"/>
      <c r="LX20" s="131"/>
      <c r="LY20" s="131"/>
      <c r="LZ20" s="131"/>
      <c r="MA20" s="131"/>
      <c r="MB20" s="131"/>
      <c r="MC20" s="131"/>
      <c r="MD20" s="132"/>
      <c r="ME20" s="131"/>
      <c r="MF20" s="131"/>
      <c r="MG20" s="131"/>
      <c r="MH20" s="131"/>
      <c r="MI20" s="131"/>
      <c r="MJ20" s="131"/>
      <c r="MK20" s="131"/>
      <c r="ML20" s="131"/>
      <c r="MM20" s="132"/>
      <c r="MN20" s="131"/>
      <c r="MO20" s="131"/>
      <c r="MP20" s="131"/>
      <c r="MQ20" s="131"/>
      <c r="MR20" s="131"/>
      <c r="MS20" s="131"/>
      <c r="MT20" s="131"/>
      <c r="MU20" s="131"/>
      <c r="MV20" s="132"/>
      <c r="MW20" s="131"/>
      <c r="MX20" s="131"/>
      <c r="MY20" s="131"/>
      <c r="MZ20" s="131"/>
      <c r="NA20" s="131"/>
      <c r="NB20" s="131"/>
      <c r="NC20" s="131"/>
      <c r="ND20" s="131"/>
      <c r="NE20" s="132"/>
      <c r="NF20" s="131"/>
      <c r="NG20" s="131"/>
      <c r="NH20" s="131"/>
      <c r="NI20" s="131"/>
      <c r="NJ20" s="131"/>
      <c r="NK20" s="131"/>
      <c r="NL20" s="131"/>
      <c r="NM20" s="131"/>
      <c r="NN20" s="132"/>
      <c r="NO20" s="131"/>
      <c r="NP20" s="131"/>
      <c r="NQ20" s="131"/>
      <c r="NR20" s="131"/>
      <c r="NS20" s="131"/>
      <c r="NT20" s="131"/>
      <c r="NU20" s="131"/>
      <c r="NV20" s="131"/>
      <c r="NW20" s="132"/>
      <c r="NX20" s="131"/>
      <c r="NY20" s="131"/>
      <c r="NZ20" s="131"/>
      <c r="OA20" s="131"/>
      <c r="OB20" s="131"/>
      <c r="OC20" s="131"/>
      <c r="OD20" s="131"/>
      <c r="OE20" s="131"/>
      <c r="OF20" s="132"/>
      <c r="OG20" s="131"/>
      <c r="OH20" s="131"/>
      <c r="OI20" s="131"/>
      <c r="OJ20" s="131"/>
      <c r="OK20" s="131"/>
      <c r="OL20" s="131"/>
      <c r="OM20" s="131"/>
      <c r="ON20" s="131"/>
      <c r="OO20" s="132"/>
      <c r="OP20" s="131"/>
      <c r="OQ20" s="131"/>
      <c r="OR20" s="131"/>
      <c r="OS20" s="131"/>
      <c r="OT20" s="131"/>
      <c r="OU20" s="131"/>
      <c r="OV20" s="131"/>
      <c r="OW20" s="131"/>
      <c r="OX20" s="132"/>
      <c r="OY20" s="131"/>
      <c r="OZ20" s="131"/>
      <c r="PA20" s="131"/>
      <c r="PB20" s="131"/>
      <c r="PC20" s="131"/>
      <c r="PD20" s="131"/>
      <c r="PE20" s="131"/>
      <c r="PF20" s="131"/>
      <c r="PG20" s="132"/>
      <c r="PH20" s="131"/>
      <c r="PI20" s="131"/>
      <c r="PJ20" s="131"/>
      <c r="PK20" s="131"/>
      <c r="PL20" s="131"/>
      <c r="PM20" s="131"/>
      <c r="PN20" s="131"/>
      <c r="PO20" s="131"/>
      <c r="PP20" s="132"/>
      <c r="PQ20" s="131"/>
      <c r="PR20" s="131"/>
      <c r="PS20" s="131"/>
      <c r="PT20" s="131"/>
      <c r="PU20" s="131"/>
      <c r="PV20" s="131"/>
      <c r="PW20" s="131"/>
      <c r="PX20" s="131"/>
      <c r="PY20" s="132"/>
      <c r="PZ20" s="131"/>
      <c r="QA20" s="131"/>
      <c r="QB20" s="131"/>
      <c r="QC20" s="131"/>
      <c r="QD20" s="131"/>
      <c r="QE20" s="131"/>
      <c r="QF20" s="131"/>
      <c r="QG20" s="131"/>
      <c r="QH20" s="132"/>
      <c r="QI20" s="131"/>
      <c r="QJ20" s="131"/>
      <c r="QK20" s="131"/>
      <c r="QL20" s="131"/>
      <c r="QM20" s="131"/>
      <c r="QN20" s="131"/>
      <c r="QO20" s="131"/>
      <c r="QP20" s="131"/>
      <c r="QQ20" s="132"/>
      <c r="QR20" s="131"/>
      <c r="QS20" s="131"/>
      <c r="QT20" s="131"/>
      <c r="QU20" s="131"/>
      <c r="QV20" s="131"/>
      <c r="QW20" s="131"/>
      <c r="QX20" s="131"/>
      <c r="QY20" s="131"/>
      <c r="QZ20" s="132"/>
      <c r="RA20" s="131"/>
      <c r="RB20" s="131"/>
      <c r="RC20" s="131"/>
      <c r="RD20" s="131"/>
      <c r="RE20" s="131"/>
      <c r="RF20" s="131"/>
      <c r="RG20" s="131"/>
      <c r="RH20" s="131"/>
      <c r="RI20" s="132"/>
      <c r="RJ20" s="131"/>
      <c r="RK20" s="131"/>
      <c r="RL20" s="131"/>
      <c r="RM20" s="131"/>
      <c r="RN20" s="131"/>
      <c r="RO20" s="131"/>
      <c r="RP20" s="131"/>
      <c r="RQ20" s="131"/>
      <c r="RR20" s="132"/>
      <c r="RS20" s="131"/>
      <c r="RT20" s="131"/>
      <c r="RU20" s="131"/>
      <c r="RV20" s="131"/>
      <c r="RW20" s="131"/>
      <c r="RX20" s="131"/>
      <c r="RY20" s="131"/>
      <c r="RZ20" s="131"/>
      <c r="SA20" s="132"/>
      <c r="SB20" s="131"/>
      <c r="SC20" s="131"/>
      <c r="SD20" s="131"/>
      <c r="SE20" s="131"/>
      <c r="SF20" s="131"/>
      <c r="SG20" s="131"/>
      <c r="SH20" s="131"/>
      <c r="SI20" s="131"/>
      <c r="SJ20" s="132"/>
      <c r="SK20" s="131"/>
      <c r="SL20" s="131"/>
      <c r="SM20" s="131"/>
      <c r="SN20" s="131"/>
      <c r="SO20" s="131"/>
      <c r="SP20" s="131"/>
      <c r="SQ20" s="131"/>
      <c r="SR20" s="131"/>
      <c r="SS20" s="132"/>
      <c r="ST20" s="131"/>
      <c r="SU20" s="131"/>
      <c r="SV20" s="131"/>
      <c r="SW20" s="131"/>
      <c r="SX20" s="131"/>
      <c r="SY20" s="131"/>
      <c r="SZ20" s="131"/>
      <c r="TA20" s="131"/>
      <c r="TB20" s="132"/>
      <c r="TC20" s="131"/>
      <c r="TD20" s="131"/>
      <c r="TE20" s="131"/>
      <c r="TF20" s="131"/>
      <c r="TG20" s="131"/>
      <c r="TH20" s="131"/>
      <c r="TI20" s="131"/>
      <c r="TJ20" s="131"/>
      <c r="TK20" s="132"/>
      <c r="TL20" s="131"/>
      <c r="TM20" s="131"/>
      <c r="TN20" s="131"/>
      <c r="TO20" s="131"/>
      <c r="TP20" s="131"/>
      <c r="TQ20" s="131"/>
      <c r="TR20" s="131"/>
      <c r="TS20" s="131"/>
      <c r="TT20" s="132"/>
      <c r="TU20" s="131"/>
      <c r="TV20" s="131"/>
      <c r="TW20" s="131"/>
      <c r="TX20" s="131"/>
      <c r="TY20" s="131"/>
      <c r="TZ20" s="131"/>
      <c r="UA20" s="131"/>
      <c r="UB20" s="131"/>
      <c r="UC20" s="132"/>
      <c r="UD20" s="131"/>
      <c r="UE20" s="131"/>
      <c r="UF20" s="131"/>
      <c r="UG20" s="131"/>
      <c r="UH20" s="131"/>
      <c r="UI20" s="131"/>
      <c r="UJ20" s="131"/>
      <c r="UK20" s="131"/>
      <c r="UL20" s="132"/>
      <c r="UM20" s="131"/>
      <c r="UN20" s="131"/>
      <c r="UO20" s="131"/>
      <c r="UP20" s="131"/>
      <c r="UQ20" s="131"/>
      <c r="UR20" s="131"/>
      <c r="US20" s="131"/>
      <c r="UT20" s="131"/>
      <c r="UU20" s="132"/>
      <c r="UV20" s="131"/>
      <c r="UW20" s="131"/>
      <c r="UX20" s="131"/>
      <c r="UY20" s="131"/>
      <c r="UZ20" s="131"/>
      <c r="VA20" s="131"/>
      <c r="VB20" s="131"/>
      <c r="VC20" s="131"/>
      <c r="VD20" s="132"/>
      <c r="VE20" s="131"/>
      <c r="VF20" s="131"/>
      <c r="VG20" s="131"/>
      <c r="VH20" s="131"/>
      <c r="VI20" s="131"/>
      <c r="VJ20" s="131"/>
      <c r="VK20" s="131"/>
      <c r="VL20" s="131"/>
      <c r="VM20" s="132"/>
      <c r="VN20" s="131"/>
      <c r="VO20" s="131"/>
      <c r="VP20" s="131"/>
      <c r="VQ20" s="131"/>
      <c r="VR20" s="131"/>
      <c r="VS20" s="131"/>
      <c r="VT20" s="131"/>
      <c r="VU20" s="131"/>
      <c r="VV20" s="132"/>
      <c r="VW20" s="131"/>
      <c r="VX20" s="131"/>
      <c r="VY20" s="131"/>
      <c r="VZ20" s="131"/>
      <c r="WA20" s="131"/>
      <c r="WB20" s="131"/>
      <c r="WC20" s="131"/>
      <c r="WD20" s="131"/>
      <c r="WE20" s="132"/>
      <c r="WF20" s="131"/>
      <c r="WG20" s="131"/>
      <c r="WH20" s="131"/>
      <c r="WI20" s="131"/>
      <c r="WJ20" s="131"/>
      <c r="WK20" s="131"/>
      <c r="WL20" s="131"/>
      <c r="WM20" s="131"/>
      <c r="WN20" s="132"/>
      <c r="WO20" s="131"/>
      <c r="WP20" s="131"/>
      <c r="WQ20" s="131"/>
      <c r="WR20" s="131"/>
      <c r="WS20" s="131"/>
      <c r="WT20" s="131"/>
      <c r="WU20" s="131"/>
      <c r="WV20" s="131"/>
      <c r="WW20" s="132"/>
      <c r="WX20" s="131"/>
      <c r="WY20" s="131"/>
      <c r="WZ20" s="131"/>
      <c r="XA20" s="131"/>
      <c r="XB20" s="131"/>
      <c r="XC20" s="131"/>
      <c r="XD20" s="131"/>
      <c r="XE20" s="131"/>
      <c r="XF20" s="132"/>
      <c r="XG20" s="131"/>
      <c r="XH20" s="131"/>
      <c r="XI20" s="131"/>
      <c r="XJ20" s="131"/>
      <c r="XK20" s="131"/>
      <c r="XL20" s="131"/>
      <c r="XM20" s="131"/>
      <c r="XN20" s="131"/>
      <c r="XO20" s="132"/>
      <c r="XP20" s="131"/>
      <c r="XQ20" s="131"/>
      <c r="XR20" s="131"/>
      <c r="XS20" s="131"/>
      <c r="XT20" s="131"/>
      <c r="XU20" s="131"/>
      <c r="XV20" s="131"/>
      <c r="XW20" s="131"/>
      <c r="XX20" s="132"/>
      <c r="XY20" s="131"/>
      <c r="XZ20" s="131"/>
      <c r="YA20" s="131"/>
      <c r="YB20" s="131"/>
      <c r="YC20" s="131"/>
      <c r="YD20" s="131"/>
      <c r="YE20" s="131"/>
      <c r="YF20" s="131"/>
      <c r="YG20" s="132"/>
      <c r="YH20" s="131"/>
      <c r="YI20" s="131"/>
      <c r="YJ20" s="131"/>
      <c r="YK20" s="131"/>
      <c r="YL20" s="131"/>
      <c r="YM20" s="131"/>
      <c r="YN20" s="131"/>
      <c r="YO20" s="131"/>
      <c r="YP20" s="132"/>
      <c r="YQ20" s="131"/>
      <c r="YR20" s="131"/>
      <c r="YS20" s="131"/>
      <c r="YT20" s="131"/>
      <c r="YU20" s="131"/>
      <c r="YV20" s="131"/>
      <c r="YW20" s="131"/>
      <c r="YX20" s="131"/>
      <c r="YY20" s="132"/>
      <c r="YZ20" s="131"/>
      <c r="ZA20" s="131"/>
      <c r="ZB20" s="131"/>
      <c r="ZC20" s="131"/>
      <c r="ZD20" s="131"/>
      <c r="ZE20" s="131"/>
      <c r="ZF20" s="131"/>
      <c r="ZG20" s="131"/>
      <c r="ZH20" s="132"/>
      <c r="ZI20" s="131"/>
      <c r="ZJ20" s="131"/>
      <c r="ZK20" s="131"/>
      <c r="ZL20" s="131"/>
      <c r="ZM20" s="131"/>
      <c r="ZN20" s="131"/>
      <c r="ZO20" s="131"/>
      <c r="ZP20" s="131"/>
      <c r="ZQ20" s="132"/>
      <c r="ZR20" s="131"/>
      <c r="ZS20" s="131"/>
      <c r="ZT20" s="131"/>
      <c r="ZU20" s="131"/>
      <c r="ZV20" s="131"/>
      <c r="ZW20" s="131"/>
      <c r="ZX20" s="131"/>
      <c r="ZY20" s="131"/>
      <c r="ZZ20" s="132"/>
      <c r="AAA20" s="131"/>
      <c r="AAB20" s="131"/>
      <c r="AAC20" s="131"/>
      <c r="AAD20" s="131"/>
      <c r="AAE20" s="131"/>
      <c r="AAF20" s="131"/>
      <c r="AAG20" s="131"/>
      <c r="AAH20" s="131"/>
      <c r="AAI20" s="132"/>
      <c r="AAJ20" s="131"/>
      <c r="AAK20" s="131"/>
      <c r="AAL20" s="131"/>
      <c r="AAM20" s="131"/>
      <c r="AAN20" s="131"/>
      <c r="AAO20" s="131"/>
      <c r="AAP20" s="131"/>
      <c r="AAQ20" s="131"/>
      <c r="AAR20" s="132"/>
      <c r="AAS20" s="131"/>
      <c r="AAT20" s="131"/>
      <c r="AAU20" s="131"/>
      <c r="AAV20" s="131"/>
      <c r="AAW20" s="131"/>
      <c r="AAX20" s="131"/>
      <c r="AAY20" s="131"/>
      <c r="AAZ20" s="131"/>
      <c r="ABA20" s="132"/>
      <c r="ABB20" s="131"/>
      <c r="ABC20" s="131"/>
      <c r="ABD20" s="131"/>
      <c r="ABE20" s="131"/>
      <c r="ABF20" s="131"/>
      <c r="ABG20" s="131"/>
      <c r="ABH20" s="131"/>
      <c r="ABI20" s="131"/>
      <c r="ABJ20" s="132"/>
      <c r="ABK20" s="131"/>
      <c r="ABL20" s="131"/>
      <c r="ABM20" s="131"/>
      <c r="ABN20" s="131"/>
      <c r="ABO20" s="131"/>
      <c r="ABP20" s="131"/>
      <c r="ABQ20" s="131"/>
      <c r="ABR20" s="131"/>
      <c r="ABS20" s="132"/>
      <c r="ABT20" s="131"/>
      <c r="ABU20" s="131"/>
      <c r="ABV20" s="131"/>
      <c r="ABW20" s="131"/>
      <c r="ABX20" s="131"/>
      <c r="ABY20" s="131"/>
      <c r="ABZ20" s="131"/>
      <c r="ACA20" s="131"/>
      <c r="ACB20" s="132"/>
      <c r="ACC20" s="131"/>
      <c r="ACD20" s="131"/>
      <c r="ACE20" s="131"/>
      <c r="ACF20" s="131"/>
      <c r="ACG20" s="131"/>
      <c r="ACH20" s="131"/>
      <c r="ACI20" s="131"/>
      <c r="ACJ20" s="131"/>
      <c r="ACK20" s="132"/>
      <c r="ACL20" s="131"/>
      <c r="ACM20" s="131"/>
      <c r="ACN20" s="131"/>
      <c r="ACO20" s="131"/>
      <c r="ACP20" s="131"/>
      <c r="ACQ20" s="131"/>
      <c r="ACR20" s="131"/>
      <c r="ACS20" s="131"/>
      <c r="ACT20" s="132"/>
      <c r="ACU20" s="131"/>
      <c r="ACV20" s="131"/>
      <c r="ACW20" s="131"/>
      <c r="ACX20" s="131"/>
      <c r="ACY20" s="131"/>
      <c r="ACZ20" s="131"/>
      <c r="ADA20" s="131"/>
      <c r="ADB20" s="131"/>
      <c r="ADC20" s="132"/>
      <c r="ADD20" s="131"/>
      <c r="ADE20" s="131"/>
      <c r="ADF20" s="131"/>
      <c r="ADG20" s="131"/>
      <c r="ADH20" s="131"/>
      <c r="ADI20" s="131"/>
      <c r="ADJ20" s="131"/>
      <c r="ADK20" s="131"/>
      <c r="ADL20" s="132"/>
      <c r="ADM20" s="131"/>
      <c r="ADN20" s="131"/>
      <c r="ADO20" s="131"/>
      <c r="ADP20" s="131"/>
      <c r="ADQ20" s="131"/>
      <c r="ADR20" s="131"/>
      <c r="ADS20" s="131"/>
      <c r="ADT20" s="131"/>
      <c r="ADU20" s="132"/>
      <c r="ADV20" s="131"/>
      <c r="ADW20" s="131"/>
      <c r="ADX20" s="131"/>
      <c r="ADY20" s="131"/>
      <c r="ADZ20" s="131"/>
      <c r="AEA20" s="131"/>
      <c r="AEB20" s="131"/>
      <c r="AEC20" s="131"/>
      <c r="AED20" s="132"/>
      <c r="AEE20" s="131"/>
      <c r="AEF20" s="131"/>
      <c r="AEG20" s="131"/>
      <c r="AEH20" s="131"/>
      <c r="AEI20" s="131"/>
      <c r="AEJ20" s="131"/>
      <c r="AEK20" s="131"/>
      <c r="AEL20" s="131"/>
      <c r="AEM20" s="132"/>
      <c r="AEN20" s="131"/>
      <c r="AEO20" s="131"/>
      <c r="AEP20" s="131"/>
      <c r="AEQ20" s="131"/>
      <c r="AER20" s="131"/>
      <c r="AES20" s="131"/>
      <c r="AET20" s="131"/>
      <c r="AEU20" s="131"/>
      <c r="AEV20" s="132"/>
      <c r="AEW20" s="131"/>
      <c r="AEX20" s="131"/>
      <c r="AEY20" s="131"/>
      <c r="AEZ20" s="131"/>
      <c r="AFA20" s="131"/>
      <c r="AFB20" s="131"/>
      <c r="AFC20" s="131"/>
      <c r="AFD20" s="131"/>
      <c r="AFE20" s="132"/>
      <c r="AFF20" s="131"/>
      <c r="AFG20" s="131"/>
      <c r="AFH20" s="131"/>
      <c r="AFI20" s="131"/>
      <c r="AFJ20" s="131"/>
      <c r="AFK20" s="131"/>
      <c r="AFL20" s="131"/>
      <c r="AFM20" s="131"/>
      <c r="AFN20" s="132"/>
      <c r="AFO20" s="131"/>
      <c r="AFP20" s="131"/>
      <c r="AFQ20" s="131"/>
      <c r="AFR20" s="131"/>
      <c r="AFS20" s="131"/>
      <c r="AFT20" s="131"/>
      <c r="AFU20" s="131"/>
      <c r="AFV20" s="131"/>
      <c r="AFW20" s="132"/>
      <c r="AFX20" s="131"/>
      <c r="AFY20" s="131"/>
      <c r="AFZ20" s="131"/>
      <c r="AGA20" s="131"/>
      <c r="AGB20" s="131"/>
      <c r="AGC20" s="131"/>
      <c r="AGD20" s="131"/>
      <c r="AGE20" s="131"/>
      <c r="AGF20" s="132"/>
      <c r="AGG20" s="131"/>
      <c r="AGH20" s="131"/>
      <c r="AGI20" s="131"/>
      <c r="AGJ20" s="131"/>
      <c r="AGK20" s="131"/>
      <c r="AGL20" s="131"/>
      <c r="AGM20" s="131"/>
      <c r="AGN20" s="131"/>
      <c r="AGO20" s="132"/>
      <c r="AGP20" s="131"/>
      <c r="AGQ20" s="131"/>
      <c r="AGR20" s="131"/>
      <c r="AGS20" s="131"/>
      <c r="AGT20" s="131"/>
      <c r="AGU20" s="131"/>
      <c r="AGV20" s="131"/>
      <c r="AGW20" s="131"/>
      <c r="AGX20" s="132"/>
      <c r="AGY20" s="131"/>
      <c r="AGZ20" s="131"/>
      <c r="AHA20" s="131"/>
      <c r="AHB20" s="131"/>
      <c r="AHC20" s="131"/>
      <c r="AHD20" s="131"/>
      <c r="AHE20" s="131"/>
      <c r="AHF20" s="131"/>
      <c r="AHG20" s="132"/>
      <c r="AHH20" s="131"/>
      <c r="AHI20" s="131"/>
      <c r="AHJ20" s="131"/>
      <c r="AHK20" s="131"/>
      <c r="AHL20" s="131"/>
      <c r="AHM20" s="131"/>
      <c r="AHN20" s="131"/>
      <c r="AHO20" s="131"/>
      <c r="AHP20" s="132"/>
      <c r="AHQ20" s="131"/>
      <c r="AHR20" s="131"/>
      <c r="AHS20" s="131"/>
      <c r="AHT20" s="131"/>
      <c r="AHU20" s="131"/>
      <c r="AHV20" s="131"/>
      <c r="AHW20" s="131"/>
      <c r="AHX20" s="131"/>
      <c r="AHY20" s="132"/>
      <c r="AHZ20" s="131"/>
      <c r="AIA20" s="131"/>
      <c r="AIB20" s="131"/>
      <c r="AIC20" s="131"/>
      <c r="AID20" s="131"/>
      <c r="AIE20" s="131"/>
      <c r="AIF20" s="131"/>
      <c r="AIG20" s="131"/>
      <c r="AIH20" s="132"/>
      <c r="AII20" s="131"/>
      <c r="AIJ20" s="131"/>
      <c r="AIK20" s="131"/>
      <c r="AIL20" s="131"/>
      <c r="AIM20" s="131"/>
      <c r="AIN20" s="131"/>
      <c r="AIO20" s="131"/>
      <c r="AIP20" s="131"/>
      <c r="AIQ20" s="132"/>
      <c r="AIR20" s="131"/>
      <c r="AIS20" s="131"/>
      <c r="AIT20" s="131"/>
      <c r="AIU20" s="131"/>
      <c r="AIV20" s="131"/>
      <c r="AIW20" s="131"/>
      <c r="AIX20" s="131"/>
      <c r="AIY20" s="131"/>
      <c r="AIZ20" s="132"/>
      <c r="AJA20" s="131"/>
      <c r="AJB20" s="131"/>
      <c r="AJC20" s="131"/>
      <c r="AJD20" s="131"/>
      <c r="AJE20" s="131"/>
      <c r="AJF20" s="131"/>
      <c r="AJG20" s="131"/>
      <c r="AJH20" s="131"/>
      <c r="AJI20" s="132"/>
      <c r="AJJ20" s="131"/>
      <c r="AJK20" s="131"/>
      <c r="AJL20" s="131"/>
      <c r="AJM20" s="131"/>
      <c r="AJN20" s="131"/>
      <c r="AJO20" s="131"/>
      <c r="AJP20" s="131"/>
      <c r="AJQ20" s="131"/>
      <c r="AJR20" s="132"/>
      <c r="AJS20" s="131"/>
      <c r="AJT20" s="131"/>
      <c r="AJU20" s="131"/>
      <c r="AJV20" s="131"/>
      <c r="AJW20" s="131"/>
      <c r="AJX20" s="131"/>
      <c r="AJY20" s="131"/>
      <c r="AJZ20" s="131"/>
      <c r="AKA20" s="132"/>
      <c r="AKB20" s="131"/>
      <c r="AKC20" s="131"/>
      <c r="AKD20" s="131"/>
      <c r="AKE20" s="131"/>
      <c r="AKF20" s="131"/>
      <c r="AKG20" s="131"/>
      <c r="AKH20" s="131"/>
      <c r="AKI20" s="131"/>
      <c r="AKJ20" s="132"/>
      <c r="AKK20" s="131"/>
      <c r="AKL20" s="131"/>
      <c r="AKM20" s="131"/>
      <c r="AKN20" s="131"/>
      <c r="AKO20" s="131"/>
      <c r="AKP20" s="131"/>
      <c r="AKQ20" s="131"/>
      <c r="AKR20" s="131"/>
      <c r="AKS20" s="132"/>
      <c r="AKT20" s="131"/>
      <c r="AKU20" s="131"/>
      <c r="AKV20" s="131"/>
      <c r="AKW20" s="131"/>
      <c r="AKX20" s="131"/>
      <c r="AKY20" s="131"/>
      <c r="AKZ20" s="131"/>
      <c r="ALA20" s="131"/>
      <c r="ALB20" s="132"/>
      <c r="ALC20" s="131"/>
      <c r="ALD20" s="131"/>
      <c r="ALE20" s="131"/>
      <c r="ALF20" s="131"/>
      <c r="ALG20" s="131"/>
      <c r="ALH20" s="131"/>
      <c r="ALI20" s="131"/>
      <c r="ALJ20" s="131"/>
      <c r="ALK20" s="132"/>
      <c r="ALL20" s="131"/>
      <c r="ALM20" s="131"/>
      <c r="ALN20" s="131"/>
      <c r="ALO20" s="131"/>
      <c r="ALP20" s="131"/>
      <c r="ALQ20" s="131"/>
      <c r="ALR20" s="131"/>
      <c r="ALS20" s="131"/>
      <c r="ALT20" s="132"/>
      <c r="ALU20" s="131"/>
      <c r="ALV20" s="131"/>
      <c r="ALW20" s="131"/>
      <c r="ALX20" s="131"/>
      <c r="ALY20" s="131"/>
      <c r="ALZ20" s="131"/>
      <c r="AMA20" s="131"/>
      <c r="AMB20" s="131"/>
      <c r="AMC20" s="132"/>
      <c r="AMD20" s="131"/>
      <c r="AME20" s="131"/>
      <c r="AMF20" s="131"/>
      <c r="AMG20" s="131"/>
      <c r="AMH20" s="131"/>
      <c r="AMI20" s="131"/>
      <c r="AMJ20" s="131"/>
      <c r="AMK20" s="131"/>
      <c r="AML20" s="132"/>
      <c r="AMM20" s="131"/>
      <c r="AMN20" s="131"/>
      <c r="AMO20" s="131"/>
      <c r="AMP20" s="131"/>
      <c r="AMQ20" s="131"/>
      <c r="AMR20" s="131"/>
      <c r="AMS20" s="131"/>
      <c r="AMT20" s="131"/>
      <c r="AMU20" s="132"/>
      <c r="AMV20" s="131"/>
      <c r="AMW20" s="131"/>
      <c r="AMX20" s="131"/>
      <c r="AMY20" s="131"/>
      <c r="AMZ20" s="131"/>
      <c r="ANA20" s="131"/>
      <c r="ANB20" s="131"/>
      <c r="ANC20" s="131"/>
      <c r="AND20" s="132"/>
      <c r="ANE20" s="131"/>
      <c r="ANF20" s="131"/>
      <c r="ANG20" s="131"/>
      <c r="ANH20" s="131"/>
      <c r="ANI20" s="131"/>
      <c r="ANJ20" s="131"/>
      <c r="ANK20" s="131"/>
      <c r="ANL20" s="131"/>
      <c r="ANM20" s="132"/>
      <c r="ANN20" s="131"/>
      <c r="ANO20" s="131"/>
      <c r="ANP20" s="131"/>
      <c r="ANQ20" s="131"/>
      <c r="ANR20" s="131"/>
      <c r="ANS20" s="131"/>
      <c r="ANT20" s="131"/>
      <c r="ANU20" s="131"/>
      <c r="ANV20" s="132"/>
      <c r="ANW20" s="131"/>
      <c r="ANX20" s="131"/>
      <c r="ANY20" s="131"/>
      <c r="ANZ20" s="131"/>
      <c r="AOA20" s="131"/>
      <c r="AOB20" s="131"/>
      <c r="AOC20" s="131"/>
      <c r="AOD20" s="131"/>
      <c r="AOE20" s="132"/>
      <c r="AOF20" s="131"/>
      <c r="AOG20" s="131"/>
      <c r="AOH20" s="131"/>
      <c r="AOI20" s="131"/>
      <c r="AOJ20" s="131"/>
      <c r="AOK20" s="131"/>
      <c r="AOL20" s="131"/>
      <c r="AOM20" s="131"/>
      <c r="AON20" s="132"/>
      <c r="AOO20" s="131"/>
      <c r="AOP20" s="131"/>
      <c r="AOQ20" s="131"/>
      <c r="AOR20" s="131"/>
      <c r="AOS20" s="131"/>
      <c r="AOT20" s="131"/>
      <c r="AOU20" s="131"/>
      <c r="AOV20" s="131"/>
      <c r="AOW20" s="132"/>
      <c r="AOX20" s="131"/>
      <c r="AOY20" s="131"/>
      <c r="AOZ20" s="131"/>
      <c r="APA20" s="131"/>
      <c r="APB20" s="131"/>
      <c r="APC20" s="131"/>
      <c r="APD20" s="131"/>
      <c r="APE20" s="131"/>
      <c r="APF20" s="132"/>
      <c r="APG20" s="131"/>
      <c r="APH20" s="131"/>
      <c r="API20" s="131"/>
      <c r="APJ20" s="131"/>
      <c r="APK20" s="131"/>
      <c r="APL20" s="131"/>
      <c r="APM20" s="131"/>
      <c r="APN20" s="131"/>
      <c r="APO20" s="132"/>
      <c r="APP20" s="131"/>
      <c r="APQ20" s="131"/>
      <c r="APR20" s="131"/>
      <c r="APS20" s="131"/>
      <c r="APT20" s="131"/>
      <c r="APU20" s="131"/>
      <c r="APV20" s="131"/>
      <c r="APW20" s="131"/>
      <c r="APX20" s="132"/>
      <c r="APY20" s="131"/>
      <c r="APZ20" s="131"/>
      <c r="AQA20" s="131"/>
      <c r="AQB20" s="131"/>
      <c r="AQC20" s="131"/>
      <c r="AQD20" s="131"/>
      <c r="AQE20" s="131"/>
      <c r="AQF20" s="131"/>
      <c r="AQG20" s="132"/>
      <c r="AQH20" s="131"/>
      <c r="AQI20" s="131"/>
      <c r="AQJ20" s="131"/>
      <c r="AQK20" s="131"/>
      <c r="AQL20" s="131"/>
      <c r="AQM20" s="131"/>
      <c r="AQN20" s="131"/>
      <c r="AQO20" s="131"/>
      <c r="AQP20" s="132"/>
      <c r="AQQ20" s="131"/>
      <c r="AQR20" s="131"/>
      <c r="AQS20" s="131"/>
      <c r="AQT20" s="131"/>
      <c r="AQU20" s="131"/>
      <c r="AQV20" s="131"/>
      <c r="AQW20" s="131"/>
      <c r="AQX20" s="131"/>
      <c r="AQY20" s="132"/>
      <c r="AQZ20" s="131"/>
      <c r="ARA20" s="131"/>
      <c r="ARB20" s="131"/>
      <c r="ARC20" s="131"/>
      <c r="ARD20" s="131"/>
      <c r="ARE20" s="131"/>
      <c r="ARF20" s="131"/>
      <c r="ARG20" s="131"/>
      <c r="ARH20" s="132"/>
      <c r="ARI20" s="131"/>
      <c r="ARJ20" s="131"/>
      <c r="ARK20" s="131"/>
      <c r="ARL20" s="131"/>
      <c r="ARM20" s="131"/>
      <c r="ARN20" s="131"/>
      <c r="ARO20" s="131"/>
      <c r="ARP20" s="131"/>
      <c r="ARQ20" s="132"/>
      <c r="ARR20" s="131"/>
      <c r="ARS20" s="131"/>
      <c r="ART20" s="131"/>
      <c r="ARU20" s="131"/>
      <c r="ARV20" s="131"/>
      <c r="ARW20" s="131"/>
      <c r="ARX20" s="131"/>
      <c r="ARY20" s="131"/>
      <c r="ARZ20" s="132"/>
      <c r="ASA20" s="131"/>
      <c r="ASB20" s="131"/>
      <c r="ASC20" s="131"/>
      <c r="ASD20" s="131"/>
      <c r="ASE20" s="131"/>
      <c r="ASF20" s="131"/>
      <c r="ASG20" s="131"/>
      <c r="ASH20" s="131"/>
      <c r="ASI20" s="132"/>
      <c r="ASJ20" s="131"/>
      <c r="ASK20" s="131"/>
      <c r="ASL20" s="131"/>
      <c r="ASM20" s="131"/>
      <c r="ASN20" s="131"/>
      <c r="ASO20" s="131"/>
      <c r="ASP20" s="131"/>
      <c r="ASQ20" s="131"/>
      <c r="ASR20" s="132"/>
      <c r="ASS20" s="131"/>
      <c r="AST20" s="131"/>
      <c r="ASU20" s="131"/>
      <c r="ASV20" s="131"/>
      <c r="ASW20" s="131"/>
      <c r="ASX20" s="131"/>
      <c r="ASY20" s="131"/>
      <c r="ASZ20" s="131"/>
      <c r="ATA20" s="132"/>
      <c r="ATB20" s="131"/>
      <c r="ATC20" s="131"/>
      <c r="ATD20" s="131"/>
      <c r="ATE20" s="131"/>
      <c r="ATF20" s="131"/>
      <c r="ATG20" s="131"/>
      <c r="ATH20" s="131"/>
      <c r="ATI20" s="131"/>
      <c r="ATJ20" s="132"/>
      <c r="ATK20" s="131"/>
      <c r="ATL20" s="131"/>
      <c r="ATM20" s="131"/>
      <c r="ATN20" s="131"/>
      <c r="ATO20" s="131"/>
      <c r="ATP20" s="131"/>
      <c r="ATQ20" s="131"/>
      <c r="ATR20" s="131"/>
      <c r="ATS20" s="132"/>
      <c r="ATT20" s="131"/>
      <c r="ATU20" s="131"/>
      <c r="ATV20" s="131"/>
      <c r="ATW20" s="131"/>
      <c r="ATX20" s="131"/>
      <c r="ATY20" s="131"/>
      <c r="ATZ20" s="131"/>
      <c r="AUA20" s="131"/>
      <c r="AUB20" s="132"/>
      <c r="AUC20" s="131"/>
      <c r="AUD20" s="131"/>
      <c r="AUE20" s="131"/>
      <c r="AUF20" s="131"/>
      <c r="AUG20" s="131"/>
      <c r="AUH20" s="131"/>
      <c r="AUI20" s="131"/>
      <c r="AUJ20" s="131"/>
      <c r="AUK20" s="132"/>
      <c r="AUL20" s="131"/>
      <c r="AUM20" s="131"/>
      <c r="AUN20" s="131"/>
      <c r="AUO20" s="131"/>
      <c r="AUP20" s="131"/>
      <c r="AUQ20" s="131"/>
      <c r="AUR20" s="131"/>
      <c r="AUS20" s="131"/>
      <c r="AUT20" s="132"/>
      <c r="AUU20" s="131"/>
      <c r="AUV20" s="131"/>
      <c r="AUW20" s="131"/>
      <c r="AUX20" s="131"/>
      <c r="AUY20" s="131"/>
      <c r="AUZ20" s="131"/>
      <c r="AVA20" s="131"/>
      <c r="AVB20" s="131"/>
      <c r="AVC20" s="132"/>
      <c r="AVD20" s="131"/>
      <c r="AVE20" s="131"/>
      <c r="AVF20" s="131"/>
      <c r="AVG20" s="131"/>
      <c r="AVH20" s="131"/>
      <c r="AVI20" s="131"/>
      <c r="AVJ20" s="131"/>
      <c r="AVK20" s="131"/>
      <c r="AVL20" s="132"/>
      <c r="AVM20" s="131"/>
      <c r="AVN20" s="131"/>
      <c r="AVO20" s="131"/>
      <c r="AVP20" s="131"/>
      <c r="AVQ20" s="131"/>
      <c r="AVR20" s="131"/>
      <c r="AVS20" s="131"/>
      <c r="AVT20" s="131"/>
      <c r="AVU20" s="132"/>
      <c r="AVV20" s="131"/>
      <c r="AVW20" s="131"/>
      <c r="AVX20" s="131"/>
      <c r="AVY20" s="131"/>
      <c r="AVZ20" s="131"/>
      <c r="AWA20" s="131"/>
      <c r="AWB20" s="131"/>
      <c r="AWC20" s="131"/>
      <c r="AWD20" s="132"/>
      <c r="AWE20" s="131"/>
      <c r="AWF20" s="131"/>
      <c r="AWG20" s="131"/>
      <c r="AWH20" s="131"/>
      <c r="AWI20" s="131"/>
      <c r="AWJ20" s="131"/>
      <c r="AWK20" s="131"/>
      <c r="AWL20" s="131"/>
      <c r="AWM20" s="132"/>
      <c r="AWN20" s="131"/>
      <c r="AWO20" s="131"/>
      <c r="AWP20" s="131"/>
      <c r="AWQ20" s="131"/>
      <c r="AWR20" s="131"/>
      <c r="AWS20" s="131"/>
      <c r="AWT20" s="131"/>
      <c r="AWU20" s="131"/>
      <c r="AWV20" s="132"/>
      <c r="AWW20" s="131"/>
      <c r="AWX20" s="131"/>
      <c r="AWY20" s="131"/>
      <c r="AWZ20" s="131"/>
      <c r="AXA20" s="131"/>
      <c r="AXB20" s="131"/>
      <c r="AXC20" s="131"/>
      <c r="AXD20" s="131"/>
      <c r="AXE20" s="132"/>
      <c r="AXF20" s="131"/>
      <c r="AXG20" s="131"/>
      <c r="AXH20" s="131"/>
      <c r="AXI20" s="131"/>
      <c r="AXJ20" s="131"/>
      <c r="AXK20" s="131"/>
      <c r="AXL20" s="131"/>
      <c r="AXM20" s="131"/>
      <c r="AXN20" s="132"/>
      <c r="AXO20" s="131"/>
      <c r="AXP20" s="131"/>
      <c r="AXQ20" s="131"/>
      <c r="AXR20" s="131"/>
      <c r="AXS20" s="131"/>
      <c r="AXT20" s="131"/>
      <c r="AXU20" s="131"/>
      <c r="AXV20" s="131"/>
      <c r="AXW20" s="132"/>
      <c r="AXX20" s="131"/>
      <c r="AXY20" s="131"/>
      <c r="AXZ20" s="131"/>
      <c r="AYA20" s="131"/>
      <c r="AYB20" s="131"/>
      <c r="AYC20" s="131"/>
      <c r="AYD20" s="131"/>
      <c r="AYE20" s="131"/>
      <c r="AYF20" s="132"/>
      <c r="AYG20" s="131"/>
      <c r="AYH20" s="131"/>
      <c r="AYI20" s="131"/>
      <c r="AYJ20" s="131"/>
      <c r="AYK20" s="131"/>
      <c r="AYL20" s="131"/>
      <c r="AYM20" s="131"/>
      <c r="AYN20" s="131"/>
      <c r="AYO20" s="132"/>
      <c r="AYP20" s="131"/>
      <c r="AYQ20" s="131"/>
      <c r="AYR20" s="131"/>
      <c r="AYS20" s="131"/>
      <c r="AYT20" s="131"/>
      <c r="AYU20" s="131"/>
      <c r="AYV20" s="131"/>
      <c r="AYW20" s="131"/>
      <c r="AYX20" s="132"/>
      <c r="AYY20" s="131"/>
      <c r="AYZ20" s="131"/>
      <c r="AZA20" s="131"/>
      <c r="AZB20" s="131"/>
      <c r="AZC20" s="131"/>
      <c r="AZD20" s="131"/>
      <c r="AZE20" s="131"/>
      <c r="AZF20" s="131"/>
      <c r="AZG20" s="132"/>
      <c r="AZH20" s="131"/>
      <c r="AZI20" s="131"/>
      <c r="AZJ20" s="131"/>
      <c r="AZK20" s="131"/>
      <c r="AZL20" s="131"/>
      <c r="AZM20" s="131"/>
      <c r="AZN20" s="131"/>
      <c r="AZO20" s="131"/>
      <c r="AZP20" s="132"/>
      <c r="AZQ20" s="131"/>
      <c r="AZR20" s="131"/>
      <c r="AZS20" s="131"/>
      <c r="AZT20" s="131"/>
      <c r="AZU20" s="131"/>
      <c r="AZV20" s="131"/>
      <c r="AZW20" s="131"/>
      <c r="AZX20" s="131"/>
      <c r="AZY20" s="132"/>
      <c r="AZZ20" s="131"/>
      <c r="BAA20" s="131"/>
      <c r="BAB20" s="131"/>
      <c r="BAC20" s="131"/>
      <c r="BAD20" s="131"/>
      <c r="BAE20" s="131"/>
      <c r="BAF20" s="131"/>
      <c r="BAG20" s="131"/>
      <c r="BAH20" s="132"/>
      <c r="BAI20" s="131"/>
      <c r="BAJ20" s="131"/>
      <c r="BAK20" s="131"/>
      <c r="BAL20" s="131"/>
      <c r="BAM20" s="131"/>
      <c r="BAN20" s="131"/>
      <c r="BAO20" s="131"/>
      <c r="BAP20" s="131"/>
      <c r="BAQ20" s="132"/>
      <c r="BAR20" s="131"/>
      <c r="BAS20" s="131"/>
      <c r="BAT20" s="131"/>
      <c r="BAU20" s="131"/>
      <c r="BAV20" s="131"/>
      <c r="BAW20" s="131"/>
      <c r="BAX20" s="131"/>
      <c r="BAY20" s="131"/>
      <c r="BAZ20" s="132"/>
      <c r="BBA20" s="131"/>
      <c r="BBB20" s="131"/>
      <c r="BBC20" s="131"/>
      <c r="BBD20" s="131"/>
      <c r="BBE20" s="131"/>
      <c r="BBF20" s="131"/>
      <c r="BBG20" s="131"/>
      <c r="BBH20" s="131"/>
      <c r="BBI20" s="132"/>
      <c r="BBJ20" s="131"/>
      <c r="BBK20" s="131"/>
      <c r="BBL20" s="131"/>
      <c r="BBM20" s="131"/>
      <c r="BBN20" s="131"/>
      <c r="BBO20" s="131"/>
      <c r="BBP20" s="131"/>
      <c r="BBQ20" s="131"/>
      <c r="BBR20" s="132"/>
      <c r="BBS20" s="131"/>
      <c r="BBT20" s="131"/>
      <c r="BBU20" s="131"/>
      <c r="BBV20" s="131"/>
      <c r="BBW20" s="131"/>
      <c r="BBX20" s="131"/>
      <c r="BBY20" s="131"/>
      <c r="BBZ20" s="131"/>
      <c r="BCA20" s="132"/>
      <c r="BCB20" s="131"/>
      <c r="BCC20" s="131"/>
      <c r="BCD20" s="131"/>
      <c r="BCE20" s="131"/>
      <c r="BCF20" s="131"/>
      <c r="BCG20" s="131"/>
      <c r="BCH20" s="131"/>
      <c r="BCI20" s="131"/>
      <c r="BCJ20" s="132"/>
      <c r="BCK20" s="131"/>
      <c r="BCL20" s="131"/>
      <c r="BCM20" s="131"/>
      <c r="BCN20" s="131"/>
      <c r="BCO20" s="131"/>
      <c r="BCP20" s="131"/>
      <c r="BCQ20" s="131"/>
      <c r="BCR20" s="131"/>
      <c r="BCS20" s="132"/>
      <c r="BCT20" s="131"/>
      <c r="BCU20" s="131"/>
      <c r="BCV20" s="131"/>
      <c r="BCW20" s="131"/>
      <c r="BCX20" s="131"/>
      <c r="BCY20" s="131"/>
      <c r="BCZ20" s="131"/>
      <c r="BDA20" s="131"/>
      <c r="BDB20" s="132"/>
      <c r="BDC20" s="131"/>
      <c r="BDD20" s="131"/>
      <c r="BDE20" s="131"/>
      <c r="BDF20" s="131"/>
      <c r="BDG20" s="131"/>
      <c r="BDH20" s="131"/>
      <c r="BDI20" s="131"/>
      <c r="BDJ20" s="131"/>
      <c r="BDK20" s="132"/>
      <c r="BDL20" s="131"/>
      <c r="BDM20" s="131"/>
      <c r="BDN20" s="131"/>
      <c r="BDO20" s="131"/>
      <c r="BDP20" s="131"/>
      <c r="BDQ20" s="131"/>
      <c r="BDR20" s="131"/>
      <c r="BDS20" s="131"/>
      <c r="BDT20" s="132"/>
      <c r="BDU20" s="131"/>
      <c r="BDV20" s="131"/>
      <c r="BDW20" s="131"/>
      <c r="BDX20" s="131"/>
      <c r="BDY20" s="131"/>
      <c r="BDZ20" s="131"/>
      <c r="BEA20" s="131"/>
      <c r="BEB20" s="131"/>
      <c r="BEC20" s="132"/>
      <c r="BED20" s="131"/>
      <c r="BEE20" s="131"/>
      <c r="BEF20" s="131"/>
      <c r="BEG20" s="131"/>
      <c r="BEH20" s="131"/>
      <c r="BEI20" s="131"/>
      <c r="BEJ20" s="131"/>
      <c r="BEK20" s="131"/>
      <c r="BEL20" s="132"/>
      <c r="BEM20" s="131"/>
      <c r="BEN20" s="131"/>
      <c r="BEO20" s="131"/>
      <c r="BEP20" s="131"/>
      <c r="BEQ20" s="131"/>
      <c r="BER20" s="131"/>
      <c r="BES20" s="131"/>
      <c r="BET20" s="131"/>
      <c r="BEU20" s="132"/>
      <c r="BEV20" s="131"/>
      <c r="BEW20" s="131"/>
      <c r="BEX20" s="131"/>
      <c r="BEY20" s="131"/>
      <c r="BEZ20" s="131"/>
      <c r="BFA20" s="131"/>
      <c r="BFB20" s="131"/>
      <c r="BFC20" s="131"/>
      <c r="BFD20" s="132"/>
      <c r="BFE20" s="131"/>
      <c r="BFF20" s="131"/>
      <c r="BFG20" s="131"/>
      <c r="BFH20" s="131"/>
      <c r="BFI20" s="131"/>
      <c r="BFJ20" s="131"/>
      <c r="BFK20" s="131"/>
      <c r="BFL20" s="131"/>
      <c r="BFM20" s="132"/>
      <c r="BFN20" s="131"/>
      <c r="BFO20" s="131"/>
      <c r="BFP20" s="131"/>
      <c r="BFQ20" s="131"/>
      <c r="BFR20" s="131"/>
      <c r="BFS20" s="131"/>
      <c r="BFT20" s="131"/>
      <c r="BFU20" s="131"/>
      <c r="BFV20" s="132"/>
      <c r="BFW20" s="131"/>
      <c r="BFX20" s="131"/>
      <c r="BFY20" s="131"/>
      <c r="BFZ20" s="131"/>
      <c r="BGA20" s="131"/>
      <c r="BGB20" s="131"/>
      <c r="BGC20" s="131"/>
      <c r="BGD20" s="131"/>
      <c r="BGE20" s="132"/>
      <c r="BGF20" s="131"/>
      <c r="BGG20" s="131"/>
      <c r="BGH20" s="131"/>
      <c r="BGI20" s="131"/>
      <c r="BGJ20" s="131"/>
      <c r="BGK20" s="131"/>
      <c r="BGL20" s="131"/>
      <c r="BGM20" s="131"/>
      <c r="BGN20" s="132"/>
      <c r="BGO20" s="131"/>
      <c r="BGP20" s="131"/>
      <c r="BGQ20" s="131"/>
      <c r="BGR20" s="131"/>
      <c r="BGS20" s="131"/>
      <c r="BGT20" s="131"/>
      <c r="BGU20" s="131"/>
      <c r="BGV20" s="131"/>
      <c r="BGW20" s="132"/>
      <c r="BGX20" s="131"/>
      <c r="BGY20" s="131"/>
      <c r="BGZ20" s="131"/>
      <c r="BHA20" s="131"/>
      <c r="BHB20" s="131"/>
      <c r="BHC20" s="131"/>
      <c r="BHD20" s="131"/>
      <c r="BHE20" s="131"/>
      <c r="BHF20" s="132"/>
      <c r="BHG20" s="131"/>
      <c r="BHH20" s="131"/>
      <c r="BHI20" s="131"/>
      <c r="BHJ20" s="131"/>
      <c r="BHK20" s="131"/>
      <c r="BHL20" s="131"/>
      <c r="BHM20" s="131"/>
      <c r="BHN20" s="131"/>
      <c r="BHO20" s="132"/>
      <c r="BHP20" s="131"/>
      <c r="BHQ20" s="131"/>
      <c r="BHR20" s="131"/>
      <c r="BHS20" s="131"/>
      <c r="BHT20" s="131"/>
      <c r="BHU20" s="131"/>
      <c r="BHV20" s="131"/>
      <c r="BHW20" s="131"/>
      <c r="BHX20" s="132"/>
      <c r="BHY20" s="131"/>
      <c r="BHZ20" s="131"/>
      <c r="BIA20" s="131"/>
      <c r="BIB20" s="131"/>
      <c r="BIC20" s="131"/>
      <c r="BID20" s="131"/>
      <c r="BIE20" s="131"/>
      <c r="BIF20" s="131"/>
      <c r="BIG20" s="132"/>
      <c r="BIH20" s="131"/>
      <c r="BII20" s="131"/>
      <c r="BIJ20" s="131"/>
      <c r="BIK20" s="131"/>
      <c r="BIL20" s="131"/>
      <c r="BIM20" s="131"/>
      <c r="BIN20" s="131"/>
      <c r="BIO20" s="131"/>
      <c r="BIP20" s="132"/>
      <c r="BIQ20" s="131"/>
      <c r="BIR20" s="131"/>
      <c r="BIS20" s="131"/>
      <c r="BIT20" s="131"/>
      <c r="BIU20" s="131"/>
      <c r="BIV20" s="131"/>
      <c r="BIW20" s="131"/>
      <c r="BIX20" s="131"/>
      <c r="BIY20" s="132"/>
      <c r="BIZ20" s="131"/>
      <c r="BJA20" s="131"/>
      <c r="BJB20" s="131"/>
      <c r="BJC20" s="131"/>
      <c r="BJD20" s="131"/>
      <c r="BJE20" s="131"/>
      <c r="BJF20" s="131"/>
      <c r="BJG20" s="131"/>
      <c r="BJH20" s="132"/>
      <c r="BJI20" s="131"/>
      <c r="BJJ20" s="131"/>
      <c r="BJK20" s="131"/>
      <c r="BJL20" s="131"/>
      <c r="BJM20" s="131"/>
      <c r="BJN20" s="131"/>
      <c r="BJO20" s="131"/>
      <c r="BJP20" s="131"/>
      <c r="BJQ20" s="132"/>
      <c r="BJR20" s="131"/>
      <c r="BJS20" s="131"/>
      <c r="BJT20" s="131"/>
      <c r="BJU20" s="131"/>
      <c r="BJV20" s="131"/>
      <c r="BJW20" s="131"/>
      <c r="BJX20" s="131"/>
      <c r="BJY20" s="131"/>
      <c r="BJZ20" s="132"/>
      <c r="BKA20" s="131"/>
      <c r="BKB20" s="131"/>
      <c r="BKC20" s="131"/>
      <c r="BKD20" s="131"/>
      <c r="BKE20" s="131"/>
      <c r="BKF20" s="131"/>
      <c r="BKG20" s="131"/>
      <c r="BKH20" s="131"/>
      <c r="BKI20" s="132"/>
      <c r="BKJ20" s="131"/>
      <c r="BKK20" s="131"/>
      <c r="BKL20" s="131"/>
      <c r="BKM20" s="131"/>
      <c r="BKN20" s="131"/>
      <c r="BKO20" s="131"/>
      <c r="BKP20" s="131"/>
      <c r="BKQ20" s="131"/>
      <c r="BKR20" s="132"/>
      <c r="BKS20" s="131"/>
      <c r="BKT20" s="131"/>
      <c r="BKU20" s="131"/>
      <c r="BKV20" s="131"/>
      <c r="BKW20" s="131"/>
      <c r="BKX20" s="131"/>
      <c r="BKY20" s="131"/>
      <c r="BKZ20" s="131"/>
      <c r="BLA20" s="132"/>
      <c r="BLB20" s="131"/>
      <c r="BLC20" s="131"/>
      <c r="BLD20" s="131"/>
      <c r="BLE20" s="131"/>
      <c r="BLF20" s="131"/>
      <c r="BLG20" s="131"/>
      <c r="BLH20" s="131"/>
      <c r="BLI20" s="131"/>
      <c r="BLJ20" s="132"/>
      <c r="BLK20" s="131"/>
      <c r="BLL20" s="131"/>
      <c r="BLM20" s="131"/>
      <c r="BLN20" s="131"/>
      <c r="BLO20" s="131"/>
      <c r="BLP20" s="131"/>
      <c r="BLQ20" s="131"/>
      <c r="BLR20" s="131"/>
      <c r="BLS20" s="132"/>
      <c r="BLT20" s="131"/>
      <c r="BLU20" s="131"/>
      <c r="BLV20" s="131"/>
      <c r="BLW20" s="131"/>
      <c r="BLX20" s="131"/>
      <c r="BLY20" s="131"/>
      <c r="BLZ20" s="131"/>
      <c r="BMA20" s="131"/>
      <c r="BMB20" s="132"/>
      <c r="BMC20" s="131"/>
      <c r="BMD20" s="131"/>
      <c r="BME20" s="131"/>
      <c r="BMF20" s="131"/>
      <c r="BMG20" s="131"/>
      <c r="BMH20" s="131"/>
      <c r="BMI20" s="131"/>
      <c r="BMJ20" s="131"/>
      <c r="BMK20" s="132"/>
      <c r="BML20" s="131"/>
      <c r="BMM20" s="131"/>
      <c r="BMN20" s="131"/>
      <c r="BMO20" s="131"/>
      <c r="BMP20" s="131"/>
      <c r="BMQ20" s="131"/>
      <c r="BMR20" s="131"/>
      <c r="BMS20" s="131"/>
      <c r="BMT20" s="132"/>
      <c r="BMU20" s="131"/>
      <c r="BMV20" s="131"/>
      <c r="BMW20" s="131"/>
      <c r="BMX20" s="131"/>
      <c r="BMY20" s="131"/>
      <c r="BMZ20" s="131"/>
      <c r="BNA20" s="131"/>
      <c r="BNB20" s="131"/>
      <c r="BNC20" s="132"/>
      <c r="BND20" s="131"/>
      <c r="BNE20" s="131"/>
      <c r="BNF20" s="131"/>
      <c r="BNG20" s="131"/>
      <c r="BNH20" s="131"/>
      <c r="BNI20" s="131"/>
      <c r="BNJ20" s="131"/>
      <c r="BNK20" s="131"/>
      <c r="BNL20" s="132"/>
      <c r="BNM20" s="131"/>
      <c r="BNN20" s="131"/>
      <c r="BNO20" s="131"/>
      <c r="BNP20" s="131"/>
      <c r="BNQ20" s="131"/>
      <c r="BNR20" s="131"/>
      <c r="BNS20" s="131"/>
      <c r="BNT20" s="131"/>
      <c r="BNU20" s="132"/>
      <c r="BNV20" s="131"/>
      <c r="BNW20" s="131"/>
      <c r="BNX20" s="131"/>
      <c r="BNY20" s="131"/>
      <c r="BNZ20" s="131"/>
      <c r="BOA20" s="131"/>
      <c r="BOB20" s="131"/>
      <c r="BOC20" s="131"/>
      <c r="BOD20" s="132"/>
      <c r="BOE20" s="131"/>
      <c r="BOF20" s="131"/>
      <c r="BOG20" s="131"/>
      <c r="BOH20" s="131"/>
      <c r="BOI20" s="131"/>
      <c r="BOJ20" s="131"/>
      <c r="BOK20" s="131"/>
      <c r="BOL20" s="131"/>
      <c r="BOM20" s="132"/>
      <c r="BON20" s="131"/>
      <c r="BOO20" s="131"/>
      <c r="BOP20" s="131"/>
      <c r="BOQ20" s="131"/>
      <c r="BOR20" s="131"/>
      <c r="BOS20" s="131"/>
      <c r="BOT20" s="131"/>
      <c r="BOU20" s="131"/>
      <c r="BOV20" s="132"/>
      <c r="BOW20" s="131"/>
      <c r="BOX20" s="131"/>
      <c r="BOY20" s="131"/>
      <c r="BOZ20" s="131"/>
      <c r="BPA20" s="131"/>
      <c r="BPB20" s="131"/>
      <c r="BPC20" s="131"/>
      <c r="BPD20" s="131"/>
      <c r="BPE20" s="132"/>
      <c r="BPF20" s="131"/>
      <c r="BPG20" s="131"/>
      <c r="BPH20" s="131"/>
      <c r="BPI20" s="131"/>
      <c r="BPJ20" s="131"/>
      <c r="BPK20" s="131"/>
      <c r="BPL20" s="131"/>
      <c r="BPM20" s="131"/>
      <c r="BPN20" s="132"/>
      <c r="BPO20" s="131"/>
      <c r="BPP20" s="131"/>
      <c r="BPQ20" s="131"/>
      <c r="BPR20" s="131"/>
      <c r="BPS20" s="131"/>
      <c r="BPT20" s="131"/>
      <c r="BPU20" s="131"/>
      <c r="BPV20" s="131"/>
      <c r="BPW20" s="132"/>
      <c r="BPX20" s="131"/>
      <c r="BPY20" s="131"/>
      <c r="BPZ20" s="131"/>
      <c r="BQA20" s="131"/>
      <c r="BQB20" s="131"/>
      <c r="BQC20" s="131"/>
      <c r="BQD20" s="131"/>
      <c r="BQE20" s="131"/>
      <c r="BQF20" s="132"/>
      <c r="BQG20" s="131"/>
      <c r="BQH20" s="131"/>
      <c r="BQI20" s="131"/>
      <c r="BQJ20" s="131"/>
      <c r="BQK20" s="131"/>
      <c r="BQL20" s="131"/>
      <c r="BQM20" s="131"/>
      <c r="BQN20" s="131"/>
      <c r="BQO20" s="132"/>
      <c r="BQP20" s="131"/>
      <c r="BQQ20" s="131"/>
      <c r="BQR20" s="131"/>
      <c r="BQS20" s="131"/>
      <c r="BQT20" s="131"/>
      <c r="BQU20" s="131"/>
      <c r="BQV20" s="131"/>
      <c r="BQW20" s="131"/>
      <c r="BQX20" s="132"/>
      <c r="BQY20" s="131"/>
      <c r="BQZ20" s="131"/>
      <c r="BRA20" s="131"/>
      <c r="BRB20" s="131"/>
      <c r="BRC20" s="131"/>
      <c r="BRD20" s="131"/>
      <c r="BRE20" s="131"/>
      <c r="BRF20" s="131"/>
      <c r="BRG20" s="132"/>
      <c r="BRH20" s="131"/>
      <c r="BRI20" s="131"/>
      <c r="BRJ20" s="131"/>
      <c r="BRK20" s="131"/>
      <c r="BRL20" s="131"/>
      <c r="BRM20" s="131"/>
      <c r="BRN20" s="131"/>
      <c r="BRO20" s="131"/>
      <c r="BRP20" s="132"/>
      <c r="BRQ20" s="131"/>
      <c r="BRR20" s="131"/>
      <c r="BRS20" s="131"/>
      <c r="BRT20" s="131"/>
      <c r="BRU20" s="131"/>
      <c r="BRV20" s="131"/>
      <c r="BRW20" s="131"/>
      <c r="BRX20" s="131"/>
      <c r="BRY20" s="132"/>
      <c r="BRZ20" s="131"/>
      <c r="BSA20" s="131"/>
      <c r="BSB20" s="131"/>
      <c r="BSC20" s="131"/>
      <c r="BSD20" s="131"/>
      <c r="BSE20" s="131"/>
      <c r="BSF20" s="131"/>
      <c r="BSG20" s="131"/>
      <c r="BSH20" s="132"/>
      <c r="BSI20" s="131"/>
      <c r="BSJ20" s="131"/>
      <c r="BSK20" s="131"/>
      <c r="BSL20" s="131"/>
      <c r="BSM20" s="131"/>
      <c r="BSN20" s="131"/>
      <c r="BSO20" s="131"/>
      <c r="BSP20" s="131"/>
      <c r="BSQ20" s="132"/>
      <c r="BSR20" s="131"/>
      <c r="BSS20" s="131"/>
      <c r="BST20" s="131"/>
      <c r="BSU20" s="131"/>
      <c r="BSV20" s="131"/>
      <c r="BSW20" s="131"/>
      <c r="BSX20" s="131"/>
      <c r="BSY20" s="131"/>
      <c r="BSZ20" s="132"/>
      <c r="BTA20" s="131"/>
      <c r="BTB20" s="131"/>
      <c r="BTC20" s="131"/>
      <c r="BTD20" s="131"/>
      <c r="BTE20" s="131"/>
      <c r="BTF20" s="131"/>
      <c r="BTG20" s="131"/>
      <c r="BTH20" s="131"/>
      <c r="BTI20" s="132"/>
      <c r="BTJ20" s="131"/>
      <c r="BTK20" s="131"/>
      <c r="BTL20" s="131"/>
      <c r="BTM20" s="131"/>
      <c r="BTN20" s="131"/>
      <c r="BTO20" s="131"/>
      <c r="BTP20" s="131"/>
      <c r="BTQ20" s="131"/>
      <c r="BTR20" s="132"/>
      <c r="BTS20" s="131"/>
      <c r="BTT20" s="131"/>
      <c r="BTU20" s="131"/>
      <c r="BTV20" s="131"/>
      <c r="BTW20" s="131"/>
      <c r="BTX20" s="131"/>
      <c r="BTY20" s="131"/>
      <c r="BTZ20" s="131"/>
      <c r="BUA20" s="132"/>
      <c r="BUB20" s="131"/>
      <c r="BUC20" s="131"/>
      <c r="BUD20" s="131"/>
      <c r="BUE20" s="131"/>
      <c r="BUF20" s="131"/>
      <c r="BUG20" s="131"/>
      <c r="BUH20" s="131"/>
      <c r="BUI20" s="131"/>
      <c r="BUJ20" s="132"/>
      <c r="BUK20" s="131"/>
      <c r="BUL20" s="131"/>
      <c r="BUM20" s="131"/>
      <c r="BUN20" s="131"/>
      <c r="BUO20" s="131"/>
      <c r="BUP20" s="131"/>
      <c r="BUQ20" s="131"/>
      <c r="BUR20" s="131"/>
      <c r="BUS20" s="132"/>
      <c r="BUT20" s="131"/>
      <c r="BUU20" s="131"/>
      <c r="BUV20" s="131"/>
      <c r="BUW20" s="131"/>
      <c r="BUX20" s="131"/>
      <c r="BUY20" s="131"/>
      <c r="BUZ20" s="131"/>
      <c r="BVA20" s="131"/>
      <c r="BVB20" s="132"/>
      <c r="BVC20" s="131"/>
      <c r="BVD20" s="131"/>
      <c r="BVE20" s="131"/>
      <c r="BVF20" s="131"/>
      <c r="BVG20" s="131"/>
      <c r="BVH20" s="131"/>
      <c r="BVI20" s="131"/>
      <c r="BVJ20" s="131"/>
      <c r="BVK20" s="132"/>
      <c r="BVL20" s="131"/>
      <c r="BVM20" s="131"/>
      <c r="BVN20" s="131"/>
      <c r="BVO20" s="131"/>
      <c r="BVP20" s="131"/>
      <c r="BVQ20" s="131"/>
      <c r="BVR20" s="131"/>
      <c r="BVS20" s="131"/>
      <c r="BVT20" s="132"/>
      <c r="BVU20" s="131"/>
      <c r="BVV20" s="131"/>
      <c r="BVW20" s="131"/>
      <c r="BVX20" s="131"/>
      <c r="BVY20" s="131"/>
      <c r="BVZ20" s="131"/>
      <c r="BWA20" s="131"/>
      <c r="BWB20" s="131"/>
      <c r="BWC20" s="132"/>
      <c r="BWD20" s="131"/>
      <c r="BWE20" s="131"/>
      <c r="BWF20" s="131"/>
      <c r="BWG20" s="131"/>
      <c r="BWH20" s="131"/>
      <c r="BWI20" s="131"/>
      <c r="BWJ20" s="131"/>
      <c r="BWK20" s="131"/>
      <c r="BWL20" s="132"/>
      <c r="BWM20" s="131"/>
      <c r="BWN20" s="131"/>
      <c r="BWO20" s="131"/>
      <c r="BWP20" s="131"/>
      <c r="BWQ20" s="131"/>
      <c r="BWR20" s="131"/>
      <c r="BWS20" s="131"/>
      <c r="BWT20" s="131"/>
      <c r="BWU20" s="132"/>
      <c r="BWV20" s="131"/>
      <c r="BWW20" s="131"/>
      <c r="BWX20" s="131"/>
      <c r="BWY20" s="131"/>
      <c r="BWZ20" s="131"/>
      <c r="BXA20" s="131"/>
      <c r="BXB20" s="131"/>
      <c r="BXC20" s="131"/>
      <c r="BXD20" s="132"/>
      <c r="BXE20" s="131"/>
      <c r="BXF20" s="131"/>
      <c r="BXG20" s="131"/>
      <c r="BXH20" s="131"/>
      <c r="BXI20" s="131"/>
      <c r="BXJ20" s="131"/>
      <c r="BXK20" s="131"/>
      <c r="BXL20" s="131"/>
      <c r="BXM20" s="132"/>
      <c r="BXN20" s="131"/>
      <c r="BXO20" s="131"/>
      <c r="BXP20" s="131"/>
      <c r="BXQ20" s="131"/>
      <c r="BXR20" s="131"/>
      <c r="BXS20" s="131"/>
      <c r="BXT20" s="131"/>
      <c r="BXU20" s="131"/>
      <c r="BXV20" s="132"/>
      <c r="BXW20" s="131"/>
      <c r="BXX20" s="131"/>
      <c r="BXY20" s="131"/>
      <c r="BXZ20" s="131"/>
      <c r="BYA20" s="131"/>
      <c r="BYB20" s="131"/>
      <c r="BYC20" s="131"/>
      <c r="BYD20" s="131"/>
      <c r="BYE20" s="132"/>
      <c r="BYF20" s="131"/>
      <c r="BYG20" s="131"/>
      <c r="BYH20" s="131"/>
      <c r="BYI20" s="131"/>
      <c r="BYJ20" s="131"/>
      <c r="BYK20" s="131"/>
      <c r="BYL20" s="131"/>
      <c r="BYM20" s="131"/>
      <c r="BYN20" s="132"/>
      <c r="BYO20" s="131"/>
      <c r="BYP20" s="131"/>
      <c r="BYQ20" s="131"/>
      <c r="BYR20" s="131"/>
      <c r="BYS20" s="131"/>
      <c r="BYT20" s="131"/>
      <c r="BYU20" s="131"/>
      <c r="BYV20" s="131"/>
      <c r="BYW20" s="132"/>
      <c r="BYX20" s="131"/>
      <c r="BYY20" s="131"/>
      <c r="BYZ20" s="131"/>
      <c r="BZA20" s="131"/>
      <c r="BZB20" s="131"/>
      <c r="BZC20" s="131"/>
      <c r="BZD20" s="131"/>
      <c r="BZE20" s="131"/>
      <c r="BZF20" s="132"/>
      <c r="BZG20" s="131"/>
      <c r="BZH20" s="131"/>
      <c r="BZI20" s="131"/>
      <c r="BZJ20" s="131"/>
      <c r="BZK20" s="131"/>
      <c r="BZL20" s="131"/>
      <c r="BZM20" s="131"/>
      <c r="BZN20" s="131"/>
      <c r="BZO20" s="132"/>
      <c r="BZP20" s="131"/>
      <c r="BZQ20" s="131"/>
      <c r="BZR20" s="131"/>
      <c r="BZS20" s="131"/>
      <c r="BZT20" s="131"/>
      <c r="BZU20" s="131"/>
      <c r="BZV20" s="131"/>
      <c r="BZW20" s="131"/>
      <c r="BZX20" s="132"/>
      <c r="BZY20" s="131"/>
      <c r="BZZ20" s="131"/>
      <c r="CAA20" s="131"/>
      <c r="CAB20" s="131"/>
      <c r="CAC20" s="131"/>
      <c r="CAD20" s="131"/>
      <c r="CAE20" s="131"/>
      <c r="CAF20" s="131"/>
      <c r="CAG20" s="132"/>
      <c r="CAH20" s="131"/>
      <c r="CAI20" s="131"/>
      <c r="CAJ20" s="131"/>
      <c r="CAK20" s="131"/>
      <c r="CAL20" s="131"/>
      <c r="CAM20" s="131"/>
      <c r="CAN20" s="131"/>
      <c r="CAO20" s="131"/>
      <c r="CAP20" s="132"/>
      <c r="CAQ20" s="131"/>
      <c r="CAR20" s="131"/>
      <c r="CAS20" s="131"/>
      <c r="CAT20" s="131"/>
      <c r="CAU20" s="131"/>
      <c r="CAV20" s="131"/>
      <c r="CAW20" s="131"/>
      <c r="CAX20" s="131"/>
      <c r="CAY20" s="132"/>
      <c r="CAZ20" s="131"/>
      <c r="CBA20" s="131"/>
      <c r="CBB20" s="131"/>
      <c r="CBC20" s="131"/>
      <c r="CBD20" s="131"/>
      <c r="CBE20" s="131"/>
      <c r="CBF20" s="131"/>
      <c r="CBG20" s="131"/>
      <c r="CBH20" s="132"/>
      <c r="CBI20" s="131"/>
      <c r="CBJ20" s="131"/>
      <c r="CBK20" s="131"/>
      <c r="CBL20" s="131"/>
      <c r="CBM20" s="131"/>
      <c r="CBN20" s="131"/>
      <c r="CBO20" s="131"/>
      <c r="CBP20" s="131"/>
      <c r="CBQ20" s="132"/>
      <c r="CBR20" s="131"/>
      <c r="CBS20" s="131"/>
      <c r="CBT20" s="131"/>
      <c r="CBU20" s="131"/>
      <c r="CBV20" s="131"/>
      <c r="CBW20" s="131"/>
      <c r="CBX20" s="131"/>
      <c r="CBY20" s="131"/>
      <c r="CBZ20" s="132"/>
      <c r="CCA20" s="131"/>
      <c r="CCB20" s="131"/>
      <c r="CCC20" s="131"/>
      <c r="CCD20" s="131"/>
      <c r="CCE20" s="131"/>
      <c r="CCF20" s="131"/>
      <c r="CCG20" s="131"/>
      <c r="CCH20" s="131"/>
      <c r="CCI20" s="132"/>
      <c r="CCJ20" s="131"/>
      <c r="CCK20" s="131"/>
      <c r="CCL20" s="131"/>
      <c r="CCM20" s="131"/>
      <c r="CCN20" s="131"/>
      <c r="CCO20" s="131"/>
      <c r="CCP20" s="131"/>
      <c r="CCQ20" s="131"/>
      <c r="CCR20" s="132"/>
      <c r="CCS20" s="131"/>
      <c r="CCT20" s="131"/>
      <c r="CCU20" s="131"/>
      <c r="CCV20" s="131"/>
      <c r="CCW20" s="131"/>
      <c r="CCX20" s="131"/>
      <c r="CCY20" s="131"/>
      <c r="CCZ20" s="131"/>
      <c r="CDA20" s="132"/>
      <c r="CDB20" s="131"/>
      <c r="CDC20" s="131"/>
      <c r="CDD20" s="131"/>
      <c r="CDE20" s="131"/>
      <c r="CDF20" s="131"/>
      <c r="CDG20" s="131"/>
      <c r="CDH20" s="131"/>
      <c r="CDI20" s="131"/>
      <c r="CDJ20" s="132"/>
      <c r="CDK20" s="131"/>
      <c r="CDL20" s="131"/>
      <c r="CDM20" s="131"/>
      <c r="CDN20" s="131"/>
      <c r="CDO20" s="131"/>
      <c r="CDP20" s="131"/>
      <c r="CDQ20" s="131"/>
      <c r="CDR20" s="131"/>
      <c r="CDS20" s="132"/>
      <c r="CDT20" s="131"/>
      <c r="CDU20" s="131"/>
      <c r="CDV20" s="131"/>
      <c r="CDW20" s="131"/>
      <c r="CDX20" s="131"/>
      <c r="CDY20" s="131"/>
      <c r="CDZ20" s="131"/>
      <c r="CEA20" s="131"/>
      <c r="CEB20" s="132"/>
      <c r="CEC20" s="131"/>
      <c r="CED20" s="131"/>
      <c r="CEE20" s="131"/>
      <c r="CEF20" s="131"/>
      <c r="CEG20" s="131"/>
      <c r="CEH20" s="131"/>
      <c r="CEI20" s="131"/>
      <c r="CEJ20" s="131"/>
      <c r="CEK20" s="132"/>
      <c r="CEL20" s="131"/>
      <c r="CEM20" s="131"/>
      <c r="CEN20" s="131"/>
      <c r="CEO20" s="131"/>
      <c r="CEP20" s="131"/>
      <c r="CEQ20" s="131"/>
      <c r="CER20" s="131"/>
      <c r="CES20" s="131"/>
      <c r="CET20" s="132"/>
      <c r="CEU20" s="131"/>
      <c r="CEV20" s="131"/>
      <c r="CEW20" s="131"/>
      <c r="CEX20" s="131"/>
      <c r="CEY20" s="131"/>
      <c r="CEZ20" s="131"/>
      <c r="CFA20" s="131"/>
      <c r="CFB20" s="131"/>
      <c r="CFC20" s="132"/>
      <c r="CFD20" s="131"/>
      <c r="CFE20" s="131"/>
      <c r="CFF20" s="131"/>
      <c r="CFG20" s="131"/>
      <c r="CFH20" s="131"/>
      <c r="CFI20" s="131"/>
      <c r="CFJ20" s="131"/>
      <c r="CFK20" s="131"/>
      <c r="CFL20" s="132"/>
      <c r="CFM20" s="131"/>
      <c r="CFN20" s="131"/>
      <c r="CFO20" s="131"/>
      <c r="CFP20" s="131"/>
      <c r="CFQ20" s="131"/>
      <c r="CFR20" s="131"/>
      <c r="CFS20" s="131"/>
      <c r="CFT20" s="131"/>
      <c r="CFU20" s="132"/>
      <c r="CFV20" s="131"/>
      <c r="CFW20" s="131"/>
      <c r="CFX20" s="131"/>
      <c r="CFY20" s="131"/>
      <c r="CFZ20" s="131"/>
      <c r="CGA20" s="131"/>
      <c r="CGB20" s="131"/>
      <c r="CGC20" s="131"/>
      <c r="CGD20" s="132"/>
      <c r="CGE20" s="131"/>
      <c r="CGF20" s="131"/>
      <c r="CGG20" s="131"/>
      <c r="CGH20" s="131"/>
      <c r="CGI20" s="131"/>
      <c r="CGJ20" s="131"/>
      <c r="CGK20" s="131"/>
      <c r="CGL20" s="131"/>
      <c r="CGM20" s="132"/>
      <c r="CGN20" s="131"/>
      <c r="CGO20" s="131"/>
      <c r="CGP20" s="131"/>
      <c r="CGQ20" s="131"/>
      <c r="CGR20" s="131"/>
      <c r="CGS20" s="131"/>
      <c r="CGT20" s="131"/>
      <c r="CGU20" s="131"/>
      <c r="CGV20" s="132"/>
      <c r="CGW20" s="131"/>
      <c r="CGX20" s="131"/>
      <c r="CGY20" s="131"/>
      <c r="CGZ20" s="131"/>
      <c r="CHA20" s="131"/>
      <c r="CHB20" s="131"/>
      <c r="CHC20" s="131"/>
      <c r="CHD20" s="131"/>
      <c r="CHE20" s="132"/>
      <c r="CHF20" s="131"/>
      <c r="CHG20" s="131"/>
      <c r="CHH20" s="131"/>
      <c r="CHI20" s="131"/>
      <c r="CHJ20" s="131"/>
      <c r="CHK20" s="131"/>
      <c r="CHL20" s="131"/>
      <c r="CHM20" s="131"/>
      <c r="CHN20" s="132"/>
      <c r="CHO20" s="131"/>
      <c r="CHP20" s="131"/>
      <c r="CHQ20" s="131"/>
      <c r="CHR20" s="131"/>
      <c r="CHS20" s="131"/>
      <c r="CHT20" s="131"/>
      <c r="CHU20" s="131"/>
      <c r="CHV20" s="131"/>
      <c r="CHW20" s="132"/>
      <c r="CHX20" s="131"/>
      <c r="CHY20" s="131"/>
      <c r="CHZ20" s="131"/>
      <c r="CIA20" s="131"/>
      <c r="CIB20" s="131"/>
      <c r="CIC20" s="131"/>
      <c r="CID20" s="131"/>
      <c r="CIE20" s="131"/>
      <c r="CIF20" s="132"/>
      <c r="CIG20" s="131"/>
      <c r="CIH20" s="131"/>
      <c r="CII20" s="131"/>
      <c r="CIJ20" s="131"/>
      <c r="CIK20" s="131"/>
      <c r="CIL20" s="131"/>
      <c r="CIM20" s="131"/>
      <c r="CIN20" s="131"/>
      <c r="CIO20" s="132"/>
      <c r="CIP20" s="131"/>
      <c r="CIQ20" s="131"/>
      <c r="CIR20" s="131"/>
      <c r="CIS20" s="131"/>
      <c r="CIT20" s="131"/>
      <c r="CIU20" s="131"/>
      <c r="CIV20" s="131"/>
      <c r="CIW20" s="131"/>
      <c r="CIX20" s="132"/>
      <c r="CIY20" s="131"/>
      <c r="CIZ20" s="131"/>
      <c r="CJA20" s="131"/>
      <c r="CJB20" s="131"/>
      <c r="CJC20" s="131"/>
      <c r="CJD20" s="131"/>
      <c r="CJE20" s="131"/>
      <c r="CJF20" s="131"/>
      <c r="CJG20" s="132"/>
      <c r="CJH20" s="131"/>
      <c r="CJI20" s="131"/>
      <c r="CJJ20" s="131"/>
      <c r="CJK20" s="131"/>
      <c r="CJL20" s="131"/>
      <c r="CJM20" s="131"/>
      <c r="CJN20" s="131"/>
      <c r="CJO20" s="131"/>
      <c r="CJP20" s="132"/>
      <c r="CJQ20" s="131"/>
      <c r="CJR20" s="131"/>
      <c r="CJS20" s="131"/>
      <c r="CJT20" s="131"/>
      <c r="CJU20" s="131"/>
      <c r="CJV20" s="131"/>
      <c r="CJW20" s="131"/>
      <c r="CJX20" s="131"/>
      <c r="CJY20" s="132"/>
      <c r="CJZ20" s="131"/>
      <c r="CKA20" s="131"/>
      <c r="CKB20" s="131"/>
      <c r="CKC20" s="131"/>
      <c r="CKD20" s="131"/>
      <c r="CKE20" s="131"/>
      <c r="CKF20" s="131"/>
      <c r="CKG20" s="131"/>
      <c r="CKH20" s="132"/>
      <c r="CKI20" s="131"/>
      <c r="CKJ20" s="131"/>
      <c r="CKK20" s="131"/>
      <c r="CKL20" s="131"/>
      <c r="CKM20" s="131"/>
      <c r="CKN20" s="131"/>
      <c r="CKO20" s="131"/>
      <c r="CKP20" s="131"/>
      <c r="CKQ20" s="132"/>
      <c r="CKR20" s="131"/>
      <c r="CKS20" s="131"/>
      <c r="CKT20" s="131"/>
      <c r="CKU20" s="131"/>
      <c r="CKV20" s="131"/>
      <c r="CKW20" s="131"/>
      <c r="CKX20" s="131"/>
      <c r="CKY20" s="131"/>
      <c r="CKZ20" s="132"/>
      <c r="CLA20" s="131"/>
      <c r="CLB20" s="131"/>
      <c r="CLC20" s="131"/>
      <c r="CLD20" s="131"/>
      <c r="CLE20" s="131"/>
      <c r="CLF20" s="131"/>
      <c r="CLG20" s="131"/>
      <c r="CLH20" s="131"/>
      <c r="CLI20" s="132"/>
      <c r="CLJ20" s="131"/>
      <c r="CLK20" s="131"/>
      <c r="CLL20" s="131"/>
      <c r="CLM20" s="131"/>
      <c r="CLN20" s="131"/>
      <c r="CLO20" s="131"/>
      <c r="CLP20" s="131"/>
      <c r="CLQ20" s="131"/>
      <c r="CLR20" s="132"/>
      <c r="CLS20" s="131"/>
      <c r="CLT20" s="131"/>
      <c r="CLU20" s="131"/>
      <c r="CLV20" s="131"/>
      <c r="CLW20" s="131"/>
      <c r="CLX20" s="131"/>
      <c r="CLY20" s="131"/>
      <c r="CLZ20" s="131"/>
      <c r="CMA20" s="132"/>
      <c r="CMB20" s="131"/>
      <c r="CMC20" s="131"/>
      <c r="CMD20" s="131"/>
      <c r="CME20" s="131"/>
      <c r="CMF20" s="131"/>
      <c r="CMG20" s="131"/>
      <c r="CMH20" s="131"/>
      <c r="CMI20" s="131"/>
      <c r="CMJ20" s="132"/>
      <c r="CMK20" s="131"/>
      <c r="CML20" s="131"/>
      <c r="CMM20" s="131"/>
      <c r="CMN20" s="131"/>
      <c r="CMO20" s="131"/>
      <c r="CMP20" s="131"/>
      <c r="CMQ20" s="131"/>
      <c r="CMR20" s="131"/>
      <c r="CMS20" s="132"/>
      <c r="CMT20" s="131"/>
      <c r="CMU20" s="131"/>
      <c r="CMV20" s="131"/>
      <c r="CMW20" s="131"/>
      <c r="CMX20" s="131"/>
      <c r="CMY20" s="131"/>
      <c r="CMZ20" s="131"/>
      <c r="CNA20" s="131"/>
      <c r="CNB20" s="132"/>
      <c r="CNC20" s="131"/>
      <c r="CND20" s="131"/>
      <c r="CNE20" s="131"/>
      <c r="CNF20" s="131"/>
      <c r="CNG20" s="131"/>
      <c r="CNH20" s="131"/>
      <c r="CNI20" s="131"/>
      <c r="CNJ20" s="131"/>
      <c r="CNK20" s="132"/>
      <c r="CNL20" s="131"/>
      <c r="CNM20" s="131"/>
      <c r="CNN20" s="131"/>
      <c r="CNO20" s="131"/>
      <c r="CNP20" s="131"/>
      <c r="CNQ20" s="131"/>
      <c r="CNR20" s="131"/>
      <c r="CNS20" s="131"/>
      <c r="CNT20" s="132"/>
      <c r="CNU20" s="131"/>
      <c r="CNV20" s="131"/>
      <c r="CNW20" s="131"/>
      <c r="CNX20" s="131"/>
      <c r="CNY20" s="131"/>
      <c r="CNZ20" s="131"/>
      <c r="COA20" s="131"/>
      <c r="COB20" s="131"/>
      <c r="COC20" s="132"/>
      <c r="COD20" s="131"/>
      <c r="COE20" s="131"/>
      <c r="COF20" s="131"/>
      <c r="COG20" s="131"/>
      <c r="COH20" s="131"/>
      <c r="COI20" s="131"/>
      <c r="COJ20" s="131"/>
      <c r="COK20" s="131"/>
      <c r="COL20" s="132"/>
      <c r="COM20" s="131"/>
      <c r="CON20" s="131"/>
      <c r="COO20" s="131"/>
      <c r="COP20" s="131"/>
      <c r="COQ20" s="131"/>
      <c r="COR20" s="131"/>
      <c r="COS20" s="131"/>
      <c r="COT20" s="131"/>
      <c r="COU20" s="132"/>
      <c r="COV20" s="131"/>
      <c r="COW20" s="131"/>
      <c r="COX20" s="131"/>
      <c r="COY20" s="131"/>
      <c r="COZ20" s="131"/>
      <c r="CPA20" s="131"/>
      <c r="CPB20" s="131"/>
      <c r="CPC20" s="131"/>
      <c r="CPD20" s="132"/>
      <c r="CPE20" s="131"/>
      <c r="CPF20" s="131"/>
      <c r="CPG20" s="131"/>
      <c r="CPH20" s="131"/>
      <c r="CPI20" s="131"/>
      <c r="CPJ20" s="131"/>
      <c r="CPK20" s="131"/>
      <c r="CPL20" s="131"/>
      <c r="CPM20" s="132"/>
      <c r="CPN20" s="131"/>
      <c r="CPO20" s="131"/>
      <c r="CPP20" s="131"/>
      <c r="CPQ20" s="131"/>
      <c r="CPR20" s="131"/>
      <c r="CPS20" s="131"/>
      <c r="CPT20" s="131"/>
      <c r="CPU20" s="131"/>
      <c r="CPV20" s="132"/>
      <c r="CPW20" s="131"/>
      <c r="CPX20" s="131"/>
      <c r="CPY20" s="131"/>
      <c r="CPZ20" s="131"/>
      <c r="CQA20" s="131"/>
      <c r="CQB20" s="131"/>
      <c r="CQC20" s="131"/>
      <c r="CQD20" s="131"/>
      <c r="CQE20" s="132"/>
      <c r="CQF20" s="131"/>
      <c r="CQG20" s="131"/>
      <c r="CQH20" s="131"/>
      <c r="CQI20" s="131"/>
      <c r="CQJ20" s="131"/>
      <c r="CQK20" s="131"/>
      <c r="CQL20" s="131"/>
      <c r="CQM20" s="131"/>
      <c r="CQN20" s="132"/>
      <c r="CQO20" s="131"/>
      <c r="CQP20" s="131"/>
      <c r="CQQ20" s="131"/>
      <c r="CQR20" s="131"/>
      <c r="CQS20" s="131"/>
      <c r="CQT20" s="131"/>
      <c r="CQU20" s="131"/>
      <c r="CQV20" s="131"/>
      <c r="CQW20" s="132"/>
      <c r="CQX20" s="131"/>
      <c r="CQY20" s="131"/>
      <c r="CQZ20" s="131"/>
      <c r="CRA20" s="131"/>
      <c r="CRB20" s="131"/>
      <c r="CRC20" s="131"/>
      <c r="CRD20" s="131"/>
      <c r="CRE20" s="131"/>
      <c r="CRF20" s="132"/>
      <c r="CRG20" s="131"/>
      <c r="CRH20" s="131"/>
      <c r="CRI20" s="131"/>
      <c r="CRJ20" s="131"/>
      <c r="CRK20" s="131"/>
      <c r="CRL20" s="131"/>
      <c r="CRM20" s="131"/>
      <c r="CRN20" s="131"/>
      <c r="CRO20" s="132"/>
      <c r="CRP20" s="131"/>
      <c r="CRQ20" s="131"/>
      <c r="CRR20" s="131"/>
      <c r="CRS20" s="131"/>
      <c r="CRT20" s="131"/>
      <c r="CRU20" s="131"/>
      <c r="CRV20" s="131"/>
      <c r="CRW20" s="131"/>
      <c r="CRX20" s="132"/>
      <c r="CRY20" s="131"/>
      <c r="CRZ20" s="131"/>
      <c r="CSA20" s="131"/>
      <c r="CSB20" s="131"/>
      <c r="CSC20" s="131"/>
      <c r="CSD20" s="131"/>
      <c r="CSE20" s="131"/>
      <c r="CSF20" s="131"/>
      <c r="CSG20" s="132"/>
      <c r="CSH20" s="131"/>
      <c r="CSI20" s="131"/>
      <c r="CSJ20" s="131"/>
      <c r="CSK20" s="131"/>
      <c r="CSL20" s="131"/>
      <c r="CSM20" s="131"/>
      <c r="CSN20" s="131"/>
      <c r="CSO20" s="131"/>
      <c r="CSP20" s="132"/>
      <c r="CSQ20" s="131"/>
      <c r="CSR20" s="131"/>
      <c r="CSS20" s="131"/>
      <c r="CST20" s="131"/>
      <c r="CSU20" s="131"/>
      <c r="CSV20" s="131"/>
      <c r="CSW20" s="131"/>
      <c r="CSX20" s="131"/>
      <c r="CSY20" s="132"/>
      <c r="CSZ20" s="131"/>
      <c r="CTA20" s="131"/>
      <c r="CTB20" s="131"/>
      <c r="CTC20" s="131"/>
      <c r="CTD20" s="131"/>
      <c r="CTE20" s="131"/>
      <c r="CTF20" s="131"/>
      <c r="CTG20" s="131"/>
      <c r="CTH20" s="132"/>
      <c r="CTI20" s="131"/>
      <c r="CTJ20" s="131"/>
      <c r="CTK20" s="131"/>
      <c r="CTL20" s="131"/>
      <c r="CTM20" s="131"/>
      <c r="CTN20" s="131"/>
      <c r="CTO20" s="131"/>
      <c r="CTP20" s="131"/>
      <c r="CTQ20" s="132"/>
      <c r="CTR20" s="131"/>
      <c r="CTS20" s="131"/>
      <c r="CTT20" s="131"/>
      <c r="CTU20" s="131"/>
      <c r="CTV20" s="131"/>
      <c r="CTW20" s="131"/>
      <c r="CTX20" s="131"/>
      <c r="CTY20" s="131"/>
      <c r="CTZ20" s="132"/>
      <c r="CUA20" s="131"/>
      <c r="CUB20" s="131"/>
      <c r="CUC20" s="131"/>
      <c r="CUD20" s="131"/>
      <c r="CUE20" s="131"/>
      <c r="CUF20" s="131"/>
      <c r="CUG20" s="131"/>
      <c r="CUH20" s="131"/>
      <c r="CUI20" s="132"/>
      <c r="CUJ20" s="131"/>
      <c r="CUK20" s="131"/>
      <c r="CUL20" s="131"/>
      <c r="CUM20" s="131"/>
      <c r="CUN20" s="131"/>
      <c r="CUO20" s="131"/>
      <c r="CUP20" s="131"/>
      <c r="CUQ20" s="131"/>
      <c r="CUR20" s="132"/>
      <c r="CUS20" s="131"/>
      <c r="CUT20" s="131"/>
      <c r="CUU20" s="131"/>
      <c r="CUV20" s="131"/>
      <c r="CUW20" s="131"/>
      <c r="CUX20" s="131"/>
      <c r="CUY20" s="131"/>
      <c r="CUZ20" s="131"/>
      <c r="CVA20" s="132"/>
      <c r="CVB20" s="131"/>
      <c r="CVC20" s="131"/>
      <c r="CVD20" s="131"/>
      <c r="CVE20" s="131"/>
      <c r="CVF20" s="131"/>
      <c r="CVG20" s="131"/>
      <c r="CVH20" s="131"/>
      <c r="CVI20" s="131"/>
      <c r="CVJ20" s="132"/>
      <c r="CVK20" s="131"/>
      <c r="CVL20" s="131"/>
      <c r="CVM20" s="131"/>
      <c r="CVN20" s="131"/>
      <c r="CVO20" s="131"/>
      <c r="CVP20" s="131"/>
      <c r="CVQ20" s="131"/>
      <c r="CVR20" s="131"/>
      <c r="CVS20" s="132"/>
      <c r="CVT20" s="131"/>
      <c r="CVU20" s="131"/>
      <c r="CVV20" s="131"/>
      <c r="CVW20" s="131"/>
      <c r="CVX20" s="131"/>
      <c r="CVY20" s="131"/>
      <c r="CVZ20" s="131"/>
      <c r="CWA20" s="131"/>
      <c r="CWB20" s="132"/>
      <c r="CWC20" s="131"/>
      <c r="CWD20" s="131"/>
      <c r="CWE20" s="131"/>
      <c r="CWF20" s="131"/>
      <c r="CWG20" s="131"/>
      <c r="CWH20" s="131"/>
      <c r="CWI20" s="131"/>
      <c r="CWJ20" s="131"/>
      <c r="CWK20" s="132"/>
      <c r="CWL20" s="131"/>
      <c r="CWM20" s="131"/>
      <c r="CWN20" s="131"/>
      <c r="CWO20" s="131"/>
      <c r="CWP20" s="131"/>
      <c r="CWQ20" s="131"/>
      <c r="CWR20" s="131"/>
      <c r="CWS20" s="131"/>
      <c r="CWT20" s="132"/>
      <c r="CWU20" s="131"/>
      <c r="CWV20" s="131"/>
      <c r="CWW20" s="131"/>
      <c r="CWX20" s="131"/>
      <c r="CWY20" s="131"/>
      <c r="CWZ20" s="131"/>
      <c r="CXA20" s="131"/>
      <c r="CXB20" s="131"/>
      <c r="CXC20" s="132"/>
      <c r="CXD20" s="131"/>
      <c r="CXE20" s="131"/>
      <c r="CXF20" s="131"/>
      <c r="CXG20" s="131"/>
      <c r="CXH20" s="131"/>
      <c r="CXI20" s="131"/>
      <c r="CXJ20" s="131"/>
      <c r="CXK20" s="131"/>
      <c r="CXL20" s="132"/>
      <c r="CXM20" s="131"/>
      <c r="CXN20" s="131"/>
      <c r="CXO20" s="131"/>
      <c r="CXP20" s="131"/>
      <c r="CXQ20" s="131"/>
      <c r="CXR20" s="131"/>
      <c r="CXS20" s="131"/>
      <c r="CXT20" s="131"/>
      <c r="CXU20" s="132"/>
      <c r="CXV20" s="131"/>
      <c r="CXW20" s="131"/>
      <c r="CXX20" s="131"/>
      <c r="CXY20" s="131"/>
      <c r="CXZ20" s="131"/>
      <c r="CYA20" s="131"/>
      <c r="CYB20" s="131"/>
      <c r="CYC20" s="131"/>
      <c r="CYD20" s="132"/>
      <c r="CYE20" s="131"/>
      <c r="CYF20" s="131"/>
      <c r="CYG20" s="131"/>
      <c r="CYH20" s="131"/>
      <c r="CYI20" s="131"/>
      <c r="CYJ20" s="131"/>
      <c r="CYK20" s="131"/>
      <c r="CYL20" s="131"/>
      <c r="CYM20" s="132"/>
      <c r="CYN20" s="131"/>
      <c r="CYO20" s="131"/>
      <c r="CYP20" s="131"/>
      <c r="CYQ20" s="131"/>
      <c r="CYR20" s="131"/>
      <c r="CYS20" s="131"/>
      <c r="CYT20" s="131"/>
      <c r="CYU20" s="131"/>
      <c r="CYV20" s="132"/>
      <c r="CYW20" s="131"/>
      <c r="CYX20" s="131"/>
      <c r="CYY20" s="131"/>
      <c r="CYZ20" s="131"/>
      <c r="CZA20" s="131"/>
      <c r="CZB20" s="131"/>
      <c r="CZC20" s="131"/>
      <c r="CZD20" s="131"/>
      <c r="CZE20" s="132"/>
      <c r="CZF20" s="131"/>
      <c r="CZG20" s="131"/>
      <c r="CZH20" s="131"/>
      <c r="CZI20" s="131"/>
      <c r="CZJ20" s="131"/>
      <c r="CZK20" s="131"/>
      <c r="CZL20" s="131"/>
      <c r="CZM20" s="131"/>
      <c r="CZN20" s="132"/>
      <c r="CZO20" s="131"/>
      <c r="CZP20" s="131"/>
      <c r="CZQ20" s="131"/>
      <c r="CZR20" s="131"/>
      <c r="CZS20" s="131"/>
      <c r="CZT20" s="131"/>
      <c r="CZU20" s="131"/>
      <c r="CZV20" s="131"/>
      <c r="CZW20" s="132"/>
      <c r="CZX20" s="131"/>
      <c r="CZY20" s="131"/>
      <c r="CZZ20" s="131"/>
      <c r="DAA20" s="131"/>
      <c r="DAB20" s="131"/>
      <c r="DAC20" s="131"/>
      <c r="DAD20" s="131"/>
      <c r="DAE20" s="131"/>
      <c r="DAF20" s="132"/>
      <c r="DAG20" s="131"/>
      <c r="DAH20" s="131"/>
      <c r="DAI20" s="131"/>
      <c r="DAJ20" s="131"/>
      <c r="DAK20" s="131"/>
      <c r="DAL20" s="131"/>
      <c r="DAM20" s="131"/>
      <c r="DAN20" s="131"/>
      <c r="DAO20" s="132"/>
      <c r="DAP20" s="131"/>
      <c r="DAQ20" s="131"/>
      <c r="DAR20" s="131"/>
      <c r="DAS20" s="131"/>
      <c r="DAT20" s="131"/>
      <c r="DAU20" s="131"/>
      <c r="DAV20" s="131"/>
      <c r="DAW20" s="131"/>
      <c r="DAX20" s="132"/>
      <c r="DAY20" s="131"/>
      <c r="DAZ20" s="131"/>
      <c r="DBA20" s="131"/>
      <c r="DBB20" s="131"/>
      <c r="DBC20" s="131"/>
      <c r="DBD20" s="131"/>
      <c r="DBE20" s="131"/>
      <c r="DBF20" s="131"/>
      <c r="DBG20" s="132"/>
      <c r="DBH20" s="131"/>
      <c r="DBI20" s="131"/>
      <c r="DBJ20" s="131"/>
      <c r="DBK20" s="131"/>
      <c r="DBL20" s="131"/>
      <c r="DBM20" s="131"/>
      <c r="DBN20" s="131"/>
      <c r="DBO20" s="131"/>
      <c r="DBP20" s="132"/>
      <c r="DBQ20" s="131"/>
      <c r="DBR20" s="131"/>
      <c r="DBS20" s="131"/>
      <c r="DBT20" s="131"/>
      <c r="DBU20" s="131"/>
      <c r="DBV20" s="131"/>
      <c r="DBW20" s="131"/>
      <c r="DBX20" s="131"/>
      <c r="DBY20" s="132"/>
      <c r="DBZ20" s="131"/>
      <c r="DCA20" s="131"/>
      <c r="DCB20" s="131"/>
      <c r="DCC20" s="131"/>
      <c r="DCD20" s="131"/>
      <c r="DCE20" s="131"/>
      <c r="DCF20" s="131"/>
      <c r="DCG20" s="131"/>
      <c r="DCH20" s="132"/>
      <c r="DCI20" s="131"/>
      <c r="DCJ20" s="131"/>
      <c r="DCK20" s="131"/>
      <c r="DCL20" s="131"/>
      <c r="DCM20" s="131"/>
      <c r="DCN20" s="131"/>
      <c r="DCO20" s="131"/>
      <c r="DCP20" s="131"/>
      <c r="DCQ20" s="132"/>
      <c r="DCR20" s="131"/>
      <c r="DCS20" s="131"/>
      <c r="DCT20" s="131"/>
      <c r="DCU20" s="131"/>
      <c r="DCV20" s="131"/>
      <c r="DCW20" s="131"/>
      <c r="DCX20" s="131"/>
      <c r="DCY20" s="131"/>
      <c r="DCZ20" s="132"/>
      <c r="DDA20" s="131"/>
      <c r="DDB20" s="131"/>
      <c r="DDC20" s="131"/>
      <c r="DDD20" s="131"/>
      <c r="DDE20" s="131"/>
      <c r="DDF20" s="131"/>
      <c r="DDG20" s="131"/>
      <c r="DDH20" s="131"/>
      <c r="DDI20" s="132"/>
      <c r="DDJ20" s="131"/>
      <c r="DDK20" s="131"/>
      <c r="DDL20" s="131"/>
      <c r="DDM20" s="131"/>
      <c r="DDN20" s="131"/>
      <c r="DDO20" s="131"/>
      <c r="DDP20" s="131"/>
      <c r="DDQ20" s="131"/>
      <c r="DDR20" s="132"/>
      <c r="DDS20" s="131"/>
      <c r="DDT20" s="131"/>
      <c r="DDU20" s="131"/>
      <c r="DDV20" s="131"/>
      <c r="DDW20" s="131"/>
      <c r="DDX20" s="131"/>
      <c r="DDY20" s="131"/>
      <c r="DDZ20" s="131"/>
      <c r="DEA20" s="132"/>
      <c r="DEB20" s="131"/>
      <c r="DEC20" s="131"/>
      <c r="DED20" s="131"/>
      <c r="DEE20" s="131"/>
      <c r="DEF20" s="131"/>
      <c r="DEG20" s="131"/>
      <c r="DEH20" s="131"/>
      <c r="DEI20" s="131"/>
      <c r="DEJ20" s="132"/>
      <c r="DEK20" s="131"/>
      <c r="DEL20" s="131"/>
      <c r="DEM20" s="131"/>
      <c r="DEN20" s="131"/>
      <c r="DEO20" s="131"/>
      <c r="DEP20" s="131"/>
      <c r="DEQ20" s="131"/>
      <c r="DER20" s="131"/>
      <c r="DES20" s="132"/>
      <c r="DET20" s="131"/>
      <c r="DEU20" s="131"/>
      <c r="DEV20" s="131"/>
      <c r="DEW20" s="131"/>
      <c r="DEX20" s="131"/>
      <c r="DEY20" s="131"/>
      <c r="DEZ20" s="131"/>
      <c r="DFA20" s="131"/>
      <c r="DFB20" s="132"/>
      <c r="DFC20" s="131"/>
      <c r="DFD20" s="131"/>
      <c r="DFE20" s="131"/>
      <c r="DFF20" s="131"/>
      <c r="DFG20" s="131"/>
      <c r="DFH20" s="131"/>
      <c r="DFI20" s="131"/>
      <c r="DFJ20" s="131"/>
      <c r="DFK20" s="132"/>
      <c r="DFL20" s="131"/>
      <c r="DFM20" s="131"/>
      <c r="DFN20" s="131"/>
      <c r="DFO20" s="131"/>
      <c r="DFP20" s="131"/>
      <c r="DFQ20" s="131"/>
      <c r="DFR20" s="131"/>
      <c r="DFS20" s="131"/>
      <c r="DFT20" s="132"/>
      <c r="DFU20" s="131"/>
      <c r="DFV20" s="131"/>
      <c r="DFW20" s="131"/>
      <c r="DFX20" s="131"/>
      <c r="DFY20" s="131"/>
      <c r="DFZ20" s="131"/>
      <c r="DGA20" s="131"/>
      <c r="DGB20" s="131"/>
      <c r="DGC20" s="132"/>
      <c r="DGD20" s="131"/>
      <c r="DGE20" s="131"/>
      <c r="DGF20" s="131"/>
      <c r="DGG20" s="131"/>
      <c r="DGH20" s="131"/>
      <c r="DGI20" s="131"/>
      <c r="DGJ20" s="131"/>
      <c r="DGK20" s="131"/>
      <c r="DGL20" s="132"/>
      <c r="DGM20" s="131"/>
      <c r="DGN20" s="131"/>
      <c r="DGO20" s="131"/>
      <c r="DGP20" s="131"/>
      <c r="DGQ20" s="131"/>
      <c r="DGR20" s="131"/>
      <c r="DGS20" s="131"/>
      <c r="DGT20" s="131"/>
      <c r="DGU20" s="132"/>
      <c r="DGV20" s="131"/>
      <c r="DGW20" s="131"/>
      <c r="DGX20" s="131"/>
      <c r="DGY20" s="131"/>
      <c r="DGZ20" s="131"/>
      <c r="DHA20" s="131"/>
      <c r="DHB20" s="131"/>
      <c r="DHC20" s="131"/>
      <c r="DHD20" s="132"/>
      <c r="DHE20" s="131"/>
      <c r="DHF20" s="131"/>
      <c r="DHG20" s="131"/>
      <c r="DHH20" s="131"/>
      <c r="DHI20" s="131"/>
      <c r="DHJ20" s="131"/>
      <c r="DHK20" s="131"/>
      <c r="DHL20" s="131"/>
      <c r="DHM20" s="132"/>
      <c r="DHN20" s="131"/>
      <c r="DHO20" s="131"/>
      <c r="DHP20" s="131"/>
      <c r="DHQ20" s="131"/>
      <c r="DHR20" s="131"/>
      <c r="DHS20" s="131"/>
      <c r="DHT20" s="131"/>
      <c r="DHU20" s="131"/>
      <c r="DHV20" s="132"/>
      <c r="DHW20" s="131"/>
      <c r="DHX20" s="131"/>
      <c r="DHY20" s="131"/>
      <c r="DHZ20" s="131"/>
      <c r="DIA20" s="131"/>
      <c r="DIB20" s="131"/>
      <c r="DIC20" s="131"/>
      <c r="DID20" s="131"/>
      <c r="DIE20" s="132"/>
      <c r="DIF20" s="131"/>
      <c r="DIG20" s="131"/>
      <c r="DIH20" s="131"/>
      <c r="DII20" s="131"/>
      <c r="DIJ20" s="131"/>
      <c r="DIK20" s="131"/>
      <c r="DIL20" s="131"/>
      <c r="DIM20" s="131"/>
      <c r="DIN20" s="132"/>
      <c r="DIO20" s="131"/>
      <c r="DIP20" s="131"/>
      <c r="DIQ20" s="131"/>
      <c r="DIR20" s="131"/>
      <c r="DIS20" s="131"/>
      <c r="DIT20" s="131"/>
      <c r="DIU20" s="131"/>
      <c r="DIV20" s="131"/>
      <c r="DIW20" s="132"/>
      <c r="DIX20" s="131"/>
      <c r="DIY20" s="131"/>
      <c r="DIZ20" s="131"/>
      <c r="DJA20" s="131"/>
      <c r="DJB20" s="131"/>
      <c r="DJC20" s="131"/>
      <c r="DJD20" s="131"/>
      <c r="DJE20" s="131"/>
      <c r="DJF20" s="132"/>
      <c r="DJG20" s="131"/>
      <c r="DJH20" s="131"/>
      <c r="DJI20" s="131"/>
      <c r="DJJ20" s="131"/>
      <c r="DJK20" s="131"/>
      <c r="DJL20" s="131"/>
      <c r="DJM20" s="131"/>
      <c r="DJN20" s="131"/>
      <c r="DJO20" s="132"/>
      <c r="DJP20" s="131"/>
      <c r="DJQ20" s="131"/>
      <c r="DJR20" s="131"/>
      <c r="DJS20" s="131"/>
      <c r="DJT20" s="131"/>
      <c r="DJU20" s="131"/>
      <c r="DJV20" s="131"/>
      <c r="DJW20" s="131"/>
      <c r="DJX20" s="132"/>
      <c r="DJY20" s="131"/>
      <c r="DJZ20" s="131"/>
      <c r="DKA20" s="131"/>
      <c r="DKB20" s="131"/>
      <c r="DKC20" s="131"/>
      <c r="DKD20" s="131"/>
      <c r="DKE20" s="131"/>
      <c r="DKF20" s="131"/>
      <c r="DKG20" s="132"/>
      <c r="DKH20" s="131"/>
      <c r="DKI20" s="131"/>
      <c r="DKJ20" s="131"/>
      <c r="DKK20" s="131"/>
      <c r="DKL20" s="131"/>
      <c r="DKM20" s="131"/>
      <c r="DKN20" s="131"/>
      <c r="DKO20" s="131"/>
      <c r="DKP20" s="132"/>
      <c r="DKQ20" s="131"/>
      <c r="DKR20" s="131"/>
      <c r="DKS20" s="131"/>
      <c r="DKT20" s="131"/>
      <c r="DKU20" s="131"/>
      <c r="DKV20" s="131"/>
      <c r="DKW20" s="131"/>
      <c r="DKX20" s="131"/>
      <c r="DKY20" s="132"/>
      <c r="DKZ20" s="131"/>
      <c r="DLA20" s="131"/>
      <c r="DLB20" s="131"/>
      <c r="DLC20" s="131"/>
      <c r="DLD20" s="131"/>
      <c r="DLE20" s="131"/>
      <c r="DLF20" s="131"/>
      <c r="DLG20" s="131"/>
      <c r="DLH20" s="132"/>
      <c r="DLI20" s="131"/>
      <c r="DLJ20" s="131"/>
      <c r="DLK20" s="131"/>
      <c r="DLL20" s="131"/>
      <c r="DLM20" s="131"/>
      <c r="DLN20" s="131"/>
      <c r="DLO20" s="131"/>
      <c r="DLP20" s="131"/>
      <c r="DLQ20" s="132"/>
      <c r="DLR20" s="131"/>
      <c r="DLS20" s="131"/>
      <c r="DLT20" s="131"/>
      <c r="DLU20" s="131"/>
      <c r="DLV20" s="131"/>
      <c r="DLW20" s="131"/>
      <c r="DLX20" s="131"/>
      <c r="DLY20" s="131"/>
      <c r="DLZ20" s="132"/>
      <c r="DMA20" s="131"/>
      <c r="DMB20" s="131"/>
      <c r="DMC20" s="131"/>
      <c r="DMD20" s="131"/>
      <c r="DME20" s="131"/>
      <c r="DMF20" s="131"/>
      <c r="DMG20" s="131"/>
      <c r="DMH20" s="131"/>
      <c r="DMI20" s="132"/>
      <c r="DMJ20" s="131"/>
      <c r="DMK20" s="131"/>
      <c r="DML20" s="131"/>
      <c r="DMM20" s="131"/>
      <c r="DMN20" s="131"/>
      <c r="DMO20" s="131"/>
      <c r="DMP20" s="131"/>
      <c r="DMQ20" s="131"/>
      <c r="DMR20" s="132"/>
      <c r="DMS20" s="131"/>
      <c r="DMT20" s="131"/>
      <c r="DMU20" s="131"/>
      <c r="DMV20" s="131"/>
      <c r="DMW20" s="131"/>
      <c r="DMX20" s="131"/>
      <c r="DMY20" s="131"/>
      <c r="DMZ20" s="131"/>
      <c r="DNA20" s="132"/>
      <c r="DNB20" s="131"/>
      <c r="DNC20" s="131"/>
      <c r="DND20" s="131"/>
      <c r="DNE20" s="131"/>
      <c r="DNF20" s="131"/>
      <c r="DNG20" s="131"/>
      <c r="DNH20" s="131"/>
      <c r="DNI20" s="131"/>
      <c r="DNJ20" s="132"/>
      <c r="DNK20" s="131"/>
      <c r="DNL20" s="131"/>
      <c r="DNM20" s="131"/>
      <c r="DNN20" s="131"/>
      <c r="DNO20" s="131"/>
      <c r="DNP20" s="131"/>
      <c r="DNQ20" s="131"/>
      <c r="DNR20" s="131"/>
      <c r="DNS20" s="132"/>
      <c r="DNT20" s="131"/>
      <c r="DNU20" s="131"/>
      <c r="DNV20" s="131"/>
      <c r="DNW20" s="131"/>
      <c r="DNX20" s="131"/>
      <c r="DNY20" s="131"/>
      <c r="DNZ20" s="131"/>
      <c r="DOA20" s="131"/>
      <c r="DOB20" s="132"/>
      <c r="DOC20" s="131"/>
      <c r="DOD20" s="131"/>
      <c r="DOE20" s="131"/>
      <c r="DOF20" s="131"/>
      <c r="DOG20" s="131"/>
      <c r="DOH20" s="131"/>
      <c r="DOI20" s="131"/>
      <c r="DOJ20" s="131"/>
      <c r="DOK20" s="132"/>
      <c r="DOL20" s="131"/>
      <c r="DOM20" s="131"/>
      <c r="DON20" s="131"/>
      <c r="DOO20" s="131"/>
      <c r="DOP20" s="131"/>
      <c r="DOQ20" s="131"/>
      <c r="DOR20" s="131"/>
      <c r="DOS20" s="131"/>
      <c r="DOT20" s="132"/>
      <c r="DOU20" s="131"/>
      <c r="DOV20" s="131"/>
      <c r="DOW20" s="131"/>
      <c r="DOX20" s="131"/>
      <c r="DOY20" s="131"/>
      <c r="DOZ20" s="131"/>
      <c r="DPA20" s="131"/>
      <c r="DPB20" s="131"/>
      <c r="DPC20" s="132"/>
      <c r="DPD20" s="131"/>
      <c r="DPE20" s="131"/>
      <c r="DPF20" s="131"/>
      <c r="DPG20" s="131"/>
      <c r="DPH20" s="131"/>
      <c r="DPI20" s="131"/>
      <c r="DPJ20" s="131"/>
      <c r="DPK20" s="131"/>
      <c r="DPL20" s="132"/>
      <c r="DPM20" s="131"/>
      <c r="DPN20" s="131"/>
      <c r="DPO20" s="131"/>
      <c r="DPP20" s="131"/>
      <c r="DPQ20" s="131"/>
      <c r="DPR20" s="131"/>
      <c r="DPS20" s="131"/>
      <c r="DPT20" s="131"/>
      <c r="DPU20" s="132"/>
      <c r="DPV20" s="131"/>
      <c r="DPW20" s="131"/>
      <c r="DPX20" s="131"/>
      <c r="DPY20" s="131"/>
      <c r="DPZ20" s="131"/>
      <c r="DQA20" s="131"/>
      <c r="DQB20" s="131"/>
      <c r="DQC20" s="131"/>
      <c r="DQD20" s="132"/>
      <c r="DQE20" s="131"/>
      <c r="DQF20" s="131"/>
      <c r="DQG20" s="131"/>
      <c r="DQH20" s="131"/>
      <c r="DQI20" s="131"/>
      <c r="DQJ20" s="131"/>
      <c r="DQK20" s="131"/>
      <c r="DQL20" s="131"/>
      <c r="DQM20" s="132"/>
      <c r="DQN20" s="131"/>
      <c r="DQO20" s="131"/>
      <c r="DQP20" s="131"/>
      <c r="DQQ20" s="131"/>
      <c r="DQR20" s="131"/>
      <c r="DQS20" s="131"/>
      <c r="DQT20" s="131"/>
      <c r="DQU20" s="131"/>
      <c r="DQV20" s="132"/>
      <c r="DQW20" s="131"/>
      <c r="DQX20" s="131"/>
      <c r="DQY20" s="131"/>
      <c r="DQZ20" s="131"/>
      <c r="DRA20" s="131"/>
      <c r="DRB20" s="131"/>
      <c r="DRC20" s="131"/>
      <c r="DRD20" s="131"/>
      <c r="DRE20" s="132"/>
      <c r="DRF20" s="131"/>
      <c r="DRG20" s="131"/>
      <c r="DRH20" s="131"/>
      <c r="DRI20" s="131"/>
      <c r="DRJ20" s="131"/>
      <c r="DRK20" s="131"/>
      <c r="DRL20" s="131"/>
      <c r="DRM20" s="131"/>
      <c r="DRN20" s="132"/>
      <c r="DRO20" s="131"/>
      <c r="DRP20" s="131"/>
      <c r="DRQ20" s="131"/>
      <c r="DRR20" s="131"/>
      <c r="DRS20" s="131"/>
      <c r="DRT20" s="131"/>
      <c r="DRU20" s="131"/>
      <c r="DRV20" s="131"/>
      <c r="DRW20" s="132"/>
      <c r="DRX20" s="131"/>
      <c r="DRY20" s="131"/>
      <c r="DRZ20" s="131"/>
      <c r="DSA20" s="131"/>
      <c r="DSB20" s="131"/>
      <c r="DSC20" s="131"/>
      <c r="DSD20" s="131"/>
      <c r="DSE20" s="131"/>
      <c r="DSF20" s="132"/>
      <c r="DSG20" s="131"/>
      <c r="DSH20" s="131"/>
      <c r="DSI20" s="131"/>
      <c r="DSJ20" s="131"/>
      <c r="DSK20" s="131"/>
      <c r="DSL20" s="131"/>
      <c r="DSM20" s="131"/>
      <c r="DSN20" s="131"/>
      <c r="DSO20" s="132"/>
      <c r="DSP20" s="131"/>
      <c r="DSQ20" s="131"/>
      <c r="DSR20" s="131"/>
      <c r="DSS20" s="131"/>
      <c r="DST20" s="131"/>
      <c r="DSU20" s="131"/>
      <c r="DSV20" s="131"/>
      <c r="DSW20" s="131"/>
      <c r="DSX20" s="132"/>
      <c r="DSY20" s="131"/>
      <c r="DSZ20" s="131"/>
      <c r="DTA20" s="131"/>
      <c r="DTB20" s="131"/>
      <c r="DTC20" s="131"/>
      <c r="DTD20" s="131"/>
      <c r="DTE20" s="131"/>
      <c r="DTF20" s="131"/>
      <c r="DTG20" s="132"/>
      <c r="DTH20" s="131"/>
      <c r="DTI20" s="131"/>
      <c r="DTJ20" s="131"/>
      <c r="DTK20" s="131"/>
      <c r="DTL20" s="131"/>
      <c r="DTM20" s="131"/>
      <c r="DTN20" s="131"/>
      <c r="DTO20" s="131"/>
      <c r="DTP20" s="132"/>
      <c r="DTQ20" s="131"/>
      <c r="DTR20" s="131"/>
      <c r="DTS20" s="131"/>
      <c r="DTT20" s="131"/>
      <c r="DTU20" s="131"/>
      <c r="DTV20" s="131"/>
      <c r="DTW20" s="131"/>
      <c r="DTX20" s="131"/>
      <c r="DTY20" s="132"/>
      <c r="DTZ20" s="131"/>
      <c r="DUA20" s="131"/>
      <c r="DUB20" s="131"/>
      <c r="DUC20" s="131"/>
      <c r="DUD20" s="131"/>
      <c r="DUE20" s="131"/>
      <c r="DUF20" s="131"/>
      <c r="DUG20" s="131"/>
      <c r="DUH20" s="132"/>
      <c r="DUI20" s="131"/>
      <c r="DUJ20" s="131"/>
      <c r="DUK20" s="131"/>
      <c r="DUL20" s="131"/>
      <c r="DUM20" s="131"/>
      <c r="DUN20" s="131"/>
      <c r="DUO20" s="131"/>
      <c r="DUP20" s="131"/>
      <c r="DUQ20" s="132"/>
      <c r="DUR20" s="131"/>
      <c r="DUS20" s="131"/>
      <c r="DUT20" s="131"/>
      <c r="DUU20" s="131"/>
      <c r="DUV20" s="131"/>
      <c r="DUW20" s="131"/>
      <c r="DUX20" s="131"/>
      <c r="DUY20" s="131"/>
      <c r="DUZ20" s="132"/>
      <c r="DVA20" s="131"/>
      <c r="DVB20" s="131"/>
      <c r="DVC20" s="131"/>
      <c r="DVD20" s="131"/>
      <c r="DVE20" s="131"/>
      <c r="DVF20" s="131"/>
      <c r="DVG20" s="131"/>
      <c r="DVH20" s="131"/>
      <c r="DVI20" s="132"/>
      <c r="DVJ20" s="131"/>
      <c r="DVK20" s="131"/>
      <c r="DVL20" s="131"/>
      <c r="DVM20" s="131"/>
      <c r="DVN20" s="131"/>
      <c r="DVO20" s="131"/>
      <c r="DVP20" s="131"/>
      <c r="DVQ20" s="131"/>
      <c r="DVR20" s="132"/>
      <c r="DVS20" s="131"/>
      <c r="DVT20" s="131"/>
      <c r="DVU20" s="131"/>
      <c r="DVV20" s="131"/>
      <c r="DVW20" s="131"/>
      <c r="DVX20" s="131"/>
      <c r="DVY20" s="131"/>
      <c r="DVZ20" s="131"/>
      <c r="DWA20" s="132"/>
      <c r="DWB20" s="131"/>
      <c r="DWC20" s="131"/>
      <c r="DWD20" s="131"/>
      <c r="DWE20" s="131"/>
      <c r="DWF20" s="131"/>
      <c r="DWG20" s="131"/>
      <c r="DWH20" s="131"/>
      <c r="DWI20" s="131"/>
      <c r="DWJ20" s="132"/>
      <c r="DWK20" s="131"/>
      <c r="DWL20" s="131"/>
      <c r="DWM20" s="131"/>
      <c r="DWN20" s="131"/>
      <c r="DWO20" s="131"/>
      <c r="DWP20" s="131"/>
      <c r="DWQ20" s="131"/>
      <c r="DWR20" s="131"/>
      <c r="DWS20" s="132"/>
      <c r="DWT20" s="131"/>
      <c r="DWU20" s="131"/>
      <c r="DWV20" s="131"/>
      <c r="DWW20" s="131"/>
      <c r="DWX20" s="131"/>
      <c r="DWY20" s="131"/>
      <c r="DWZ20" s="131"/>
      <c r="DXA20" s="131"/>
      <c r="DXB20" s="132"/>
      <c r="DXC20" s="131"/>
      <c r="DXD20" s="131"/>
      <c r="DXE20" s="131"/>
      <c r="DXF20" s="131"/>
      <c r="DXG20" s="131"/>
      <c r="DXH20" s="131"/>
      <c r="DXI20" s="131"/>
      <c r="DXJ20" s="131"/>
      <c r="DXK20" s="132"/>
      <c r="DXL20" s="131"/>
      <c r="DXM20" s="131"/>
      <c r="DXN20" s="131"/>
      <c r="DXO20" s="131"/>
      <c r="DXP20" s="131"/>
      <c r="DXQ20" s="131"/>
      <c r="DXR20" s="131"/>
      <c r="DXS20" s="131"/>
      <c r="DXT20" s="132"/>
      <c r="DXU20" s="131"/>
      <c r="DXV20" s="131"/>
      <c r="DXW20" s="131"/>
      <c r="DXX20" s="131"/>
      <c r="DXY20" s="131"/>
      <c r="DXZ20" s="131"/>
      <c r="DYA20" s="131"/>
      <c r="DYB20" s="131"/>
      <c r="DYC20" s="132"/>
      <c r="DYD20" s="131"/>
      <c r="DYE20" s="131"/>
      <c r="DYF20" s="131"/>
      <c r="DYG20" s="131"/>
      <c r="DYH20" s="131"/>
      <c r="DYI20" s="131"/>
      <c r="DYJ20" s="131"/>
      <c r="DYK20" s="131"/>
      <c r="DYL20" s="132"/>
      <c r="DYM20" s="131"/>
      <c r="DYN20" s="131"/>
      <c r="DYO20" s="131"/>
      <c r="DYP20" s="131"/>
      <c r="DYQ20" s="131"/>
      <c r="DYR20" s="131"/>
      <c r="DYS20" s="131"/>
      <c r="DYT20" s="131"/>
      <c r="DYU20" s="132"/>
      <c r="DYV20" s="131"/>
      <c r="DYW20" s="131"/>
      <c r="DYX20" s="131"/>
      <c r="DYY20" s="131"/>
      <c r="DYZ20" s="131"/>
      <c r="DZA20" s="131"/>
      <c r="DZB20" s="131"/>
      <c r="DZC20" s="131"/>
      <c r="DZD20" s="132"/>
      <c r="DZE20" s="131"/>
      <c r="DZF20" s="131"/>
      <c r="DZG20" s="131"/>
      <c r="DZH20" s="131"/>
      <c r="DZI20" s="131"/>
      <c r="DZJ20" s="131"/>
      <c r="DZK20" s="131"/>
      <c r="DZL20" s="131"/>
      <c r="DZM20" s="132"/>
      <c r="DZN20" s="131"/>
      <c r="DZO20" s="131"/>
      <c r="DZP20" s="131"/>
      <c r="DZQ20" s="131"/>
      <c r="DZR20" s="131"/>
      <c r="DZS20" s="131"/>
      <c r="DZT20" s="131"/>
      <c r="DZU20" s="131"/>
      <c r="DZV20" s="132"/>
      <c r="DZW20" s="131"/>
      <c r="DZX20" s="131"/>
      <c r="DZY20" s="131"/>
      <c r="DZZ20" s="131"/>
      <c r="EAA20" s="131"/>
      <c r="EAB20" s="131"/>
      <c r="EAC20" s="131"/>
      <c r="EAD20" s="131"/>
      <c r="EAE20" s="132"/>
      <c r="EAF20" s="131"/>
      <c r="EAG20" s="131"/>
      <c r="EAH20" s="131"/>
      <c r="EAI20" s="131"/>
      <c r="EAJ20" s="131"/>
      <c r="EAK20" s="131"/>
      <c r="EAL20" s="131"/>
      <c r="EAM20" s="131"/>
      <c r="EAN20" s="132"/>
      <c r="EAO20" s="131"/>
      <c r="EAP20" s="131"/>
      <c r="EAQ20" s="131"/>
      <c r="EAR20" s="131"/>
      <c r="EAS20" s="131"/>
      <c r="EAT20" s="131"/>
      <c r="EAU20" s="131"/>
      <c r="EAV20" s="131"/>
      <c r="EAW20" s="132"/>
      <c r="EAX20" s="131"/>
      <c r="EAY20" s="131"/>
      <c r="EAZ20" s="131"/>
      <c r="EBA20" s="131"/>
      <c r="EBB20" s="131"/>
      <c r="EBC20" s="131"/>
      <c r="EBD20" s="131"/>
      <c r="EBE20" s="131"/>
      <c r="EBF20" s="132"/>
      <c r="EBG20" s="131"/>
      <c r="EBH20" s="131"/>
      <c r="EBI20" s="131"/>
      <c r="EBJ20" s="131"/>
      <c r="EBK20" s="131"/>
      <c r="EBL20" s="131"/>
      <c r="EBM20" s="131"/>
      <c r="EBN20" s="131"/>
      <c r="EBO20" s="132"/>
      <c r="EBP20" s="131"/>
      <c r="EBQ20" s="131"/>
      <c r="EBR20" s="131"/>
      <c r="EBS20" s="131"/>
      <c r="EBT20" s="131"/>
      <c r="EBU20" s="131"/>
      <c r="EBV20" s="131"/>
      <c r="EBW20" s="131"/>
      <c r="EBX20" s="132"/>
      <c r="EBY20" s="131"/>
      <c r="EBZ20" s="131"/>
      <c r="ECA20" s="131"/>
      <c r="ECB20" s="131"/>
      <c r="ECC20" s="131"/>
      <c r="ECD20" s="131"/>
      <c r="ECE20" s="131"/>
      <c r="ECF20" s="131"/>
      <c r="ECG20" s="132"/>
      <c r="ECH20" s="131"/>
      <c r="ECI20" s="131"/>
      <c r="ECJ20" s="131"/>
      <c r="ECK20" s="131"/>
      <c r="ECL20" s="131"/>
      <c r="ECM20" s="131"/>
      <c r="ECN20" s="131"/>
      <c r="ECO20" s="131"/>
      <c r="ECP20" s="132"/>
      <c r="ECQ20" s="131"/>
      <c r="ECR20" s="131"/>
      <c r="ECS20" s="131"/>
      <c r="ECT20" s="131"/>
      <c r="ECU20" s="131"/>
      <c r="ECV20" s="131"/>
      <c r="ECW20" s="131"/>
      <c r="ECX20" s="131"/>
      <c r="ECY20" s="132"/>
      <c r="ECZ20" s="131"/>
      <c r="EDA20" s="131"/>
      <c r="EDB20" s="131"/>
      <c r="EDC20" s="131"/>
      <c r="EDD20" s="131"/>
      <c r="EDE20" s="131"/>
      <c r="EDF20" s="131"/>
      <c r="EDG20" s="131"/>
      <c r="EDH20" s="132"/>
      <c r="EDI20" s="131"/>
      <c r="EDJ20" s="131"/>
      <c r="EDK20" s="131"/>
      <c r="EDL20" s="131"/>
      <c r="EDM20" s="131"/>
      <c r="EDN20" s="131"/>
      <c r="EDO20" s="131"/>
      <c r="EDP20" s="131"/>
      <c r="EDQ20" s="132"/>
      <c r="EDR20" s="131"/>
      <c r="EDS20" s="131"/>
      <c r="EDT20" s="131"/>
      <c r="EDU20" s="131"/>
      <c r="EDV20" s="131"/>
      <c r="EDW20" s="131"/>
      <c r="EDX20" s="131"/>
      <c r="EDY20" s="131"/>
      <c r="EDZ20" s="132"/>
      <c r="EEA20" s="131"/>
      <c r="EEB20" s="131"/>
      <c r="EEC20" s="131"/>
      <c r="EED20" s="131"/>
      <c r="EEE20" s="131"/>
      <c r="EEF20" s="131"/>
      <c r="EEG20" s="131"/>
      <c r="EEH20" s="131"/>
      <c r="EEI20" s="132"/>
      <c r="EEJ20" s="131"/>
      <c r="EEK20" s="131"/>
      <c r="EEL20" s="131"/>
      <c r="EEM20" s="131"/>
      <c r="EEN20" s="131"/>
      <c r="EEO20" s="131"/>
      <c r="EEP20" s="131"/>
      <c r="EEQ20" s="131"/>
      <c r="EER20" s="132"/>
      <c r="EES20" s="131"/>
      <c r="EET20" s="131"/>
      <c r="EEU20" s="131"/>
      <c r="EEV20" s="131"/>
      <c r="EEW20" s="131"/>
      <c r="EEX20" s="131"/>
      <c r="EEY20" s="131"/>
      <c r="EEZ20" s="131"/>
      <c r="EFA20" s="132"/>
      <c r="EFB20" s="131"/>
      <c r="EFC20" s="131"/>
      <c r="EFD20" s="131"/>
      <c r="EFE20" s="131"/>
      <c r="EFF20" s="131"/>
      <c r="EFG20" s="131"/>
      <c r="EFH20" s="131"/>
      <c r="EFI20" s="131"/>
      <c r="EFJ20" s="132"/>
      <c r="EFK20" s="131"/>
      <c r="EFL20" s="131"/>
      <c r="EFM20" s="131"/>
      <c r="EFN20" s="131"/>
      <c r="EFO20" s="131"/>
      <c r="EFP20" s="131"/>
      <c r="EFQ20" s="131"/>
      <c r="EFR20" s="131"/>
      <c r="EFS20" s="132"/>
      <c r="EFT20" s="131"/>
      <c r="EFU20" s="131"/>
      <c r="EFV20" s="131"/>
      <c r="EFW20" s="131"/>
      <c r="EFX20" s="131"/>
      <c r="EFY20" s="131"/>
      <c r="EFZ20" s="131"/>
      <c r="EGA20" s="131"/>
      <c r="EGB20" s="132"/>
      <c r="EGC20" s="131"/>
      <c r="EGD20" s="131"/>
      <c r="EGE20" s="131"/>
      <c r="EGF20" s="131"/>
      <c r="EGG20" s="131"/>
      <c r="EGH20" s="131"/>
      <c r="EGI20" s="131"/>
      <c r="EGJ20" s="131"/>
      <c r="EGK20" s="132"/>
      <c r="EGL20" s="131"/>
      <c r="EGM20" s="131"/>
      <c r="EGN20" s="131"/>
      <c r="EGO20" s="131"/>
      <c r="EGP20" s="131"/>
      <c r="EGQ20" s="131"/>
      <c r="EGR20" s="131"/>
      <c r="EGS20" s="131"/>
      <c r="EGT20" s="132"/>
      <c r="EGU20" s="131"/>
      <c r="EGV20" s="131"/>
      <c r="EGW20" s="131"/>
      <c r="EGX20" s="131"/>
      <c r="EGY20" s="131"/>
      <c r="EGZ20" s="131"/>
      <c r="EHA20" s="131"/>
      <c r="EHB20" s="131"/>
      <c r="EHC20" s="132"/>
      <c r="EHD20" s="131"/>
      <c r="EHE20" s="131"/>
      <c r="EHF20" s="131"/>
      <c r="EHG20" s="131"/>
      <c r="EHH20" s="131"/>
      <c r="EHI20" s="131"/>
      <c r="EHJ20" s="131"/>
      <c r="EHK20" s="131"/>
      <c r="EHL20" s="132"/>
      <c r="EHM20" s="131"/>
      <c r="EHN20" s="131"/>
      <c r="EHO20" s="131"/>
      <c r="EHP20" s="131"/>
      <c r="EHQ20" s="131"/>
      <c r="EHR20" s="131"/>
      <c r="EHS20" s="131"/>
      <c r="EHT20" s="131"/>
      <c r="EHU20" s="132"/>
      <c r="EHV20" s="131"/>
      <c r="EHW20" s="131"/>
      <c r="EHX20" s="131"/>
      <c r="EHY20" s="131"/>
      <c r="EHZ20" s="131"/>
      <c r="EIA20" s="131"/>
      <c r="EIB20" s="131"/>
      <c r="EIC20" s="131"/>
      <c r="EID20" s="132"/>
      <c r="EIE20" s="131"/>
      <c r="EIF20" s="131"/>
      <c r="EIG20" s="131"/>
      <c r="EIH20" s="131"/>
      <c r="EII20" s="131"/>
      <c r="EIJ20" s="131"/>
      <c r="EIK20" s="131"/>
      <c r="EIL20" s="131"/>
      <c r="EIM20" s="132"/>
      <c r="EIN20" s="131"/>
      <c r="EIO20" s="131"/>
      <c r="EIP20" s="131"/>
      <c r="EIQ20" s="131"/>
      <c r="EIR20" s="131"/>
      <c r="EIS20" s="131"/>
      <c r="EIT20" s="131"/>
      <c r="EIU20" s="131"/>
      <c r="EIV20" s="132"/>
      <c r="EIW20" s="131"/>
      <c r="EIX20" s="131"/>
      <c r="EIY20" s="131"/>
      <c r="EIZ20" s="131"/>
      <c r="EJA20" s="131"/>
      <c r="EJB20" s="131"/>
      <c r="EJC20" s="131"/>
      <c r="EJD20" s="131"/>
      <c r="EJE20" s="132"/>
      <c r="EJF20" s="131"/>
      <c r="EJG20" s="131"/>
      <c r="EJH20" s="131"/>
      <c r="EJI20" s="131"/>
      <c r="EJJ20" s="131"/>
      <c r="EJK20" s="131"/>
      <c r="EJL20" s="131"/>
      <c r="EJM20" s="131"/>
      <c r="EJN20" s="132"/>
      <c r="EJO20" s="131"/>
      <c r="EJP20" s="131"/>
      <c r="EJQ20" s="131"/>
      <c r="EJR20" s="131"/>
      <c r="EJS20" s="131"/>
      <c r="EJT20" s="131"/>
      <c r="EJU20" s="131"/>
      <c r="EJV20" s="131"/>
      <c r="EJW20" s="132"/>
      <c r="EJX20" s="131"/>
      <c r="EJY20" s="131"/>
      <c r="EJZ20" s="131"/>
      <c r="EKA20" s="131"/>
      <c r="EKB20" s="131"/>
      <c r="EKC20" s="131"/>
      <c r="EKD20" s="131"/>
      <c r="EKE20" s="131"/>
      <c r="EKF20" s="132"/>
      <c r="EKG20" s="131"/>
      <c r="EKH20" s="131"/>
      <c r="EKI20" s="131"/>
      <c r="EKJ20" s="131"/>
      <c r="EKK20" s="131"/>
      <c r="EKL20" s="131"/>
      <c r="EKM20" s="131"/>
      <c r="EKN20" s="131"/>
      <c r="EKO20" s="132"/>
      <c r="EKP20" s="131"/>
      <c r="EKQ20" s="131"/>
      <c r="EKR20" s="131"/>
      <c r="EKS20" s="131"/>
      <c r="EKT20" s="131"/>
      <c r="EKU20" s="131"/>
      <c r="EKV20" s="131"/>
      <c r="EKW20" s="131"/>
      <c r="EKX20" s="132"/>
      <c r="EKY20" s="131"/>
      <c r="EKZ20" s="131"/>
      <c r="ELA20" s="131"/>
      <c r="ELB20" s="131"/>
      <c r="ELC20" s="131"/>
      <c r="ELD20" s="131"/>
      <c r="ELE20" s="131"/>
      <c r="ELF20" s="131"/>
      <c r="ELG20" s="132"/>
      <c r="ELH20" s="131"/>
      <c r="ELI20" s="131"/>
      <c r="ELJ20" s="131"/>
      <c r="ELK20" s="131"/>
      <c r="ELL20" s="131"/>
      <c r="ELM20" s="131"/>
      <c r="ELN20" s="131"/>
      <c r="ELO20" s="131"/>
      <c r="ELP20" s="132"/>
      <c r="ELQ20" s="131"/>
      <c r="ELR20" s="131"/>
      <c r="ELS20" s="131"/>
      <c r="ELT20" s="131"/>
      <c r="ELU20" s="131"/>
      <c r="ELV20" s="131"/>
      <c r="ELW20" s="131"/>
      <c r="ELX20" s="131"/>
      <c r="ELY20" s="132"/>
      <c r="ELZ20" s="131"/>
      <c r="EMA20" s="131"/>
      <c r="EMB20" s="131"/>
      <c r="EMC20" s="131"/>
      <c r="EMD20" s="131"/>
      <c r="EME20" s="131"/>
      <c r="EMF20" s="131"/>
      <c r="EMG20" s="131"/>
      <c r="EMH20" s="132"/>
      <c r="EMI20" s="131"/>
      <c r="EMJ20" s="131"/>
      <c r="EMK20" s="131"/>
      <c r="EML20" s="131"/>
      <c r="EMM20" s="131"/>
      <c r="EMN20" s="131"/>
      <c r="EMO20" s="131"/>
      <c r="EMP20" s="131"/>
      <c r="EMQ20" s="132"/>
      <c r="EMR20" s="131"/>
      <c r="EMS20" s="131"/>
      <c r="EMT20" s="131"/>
      <c r="EMU20" s="131"/>
      <c r="EMV20" s="131"/>
      <c r="EMW20" s="131"/>
      <c r="EMX20" s="131"/>
      <c r="EMY20" s="131"/>
      <c r="EMZ20" s="132"/>
      <c r="ENA20" s="131"/>
      <c r="ENB20" s="131"/>
      <c r="ENC20" s="131"/>
      <c r="END20" s="131"/>
      <c r="ENE20" s="131"/>
      <c r="ENF20" s="131"/>
      <c r="ENG20" s="131"/>
      <c r="ENH20" s="131"/>
      <c r="ENI20" s="132"/>
      <c r="ENJ20" s="131"/>
      <c r="ENK20" s="131"/>
      <c r="ENL20" s="131"/>
      <c r="ENM20" s="131"/>
      <c r="ENN20" s="131"/>
      <c r="ENO20" s="131"/>
      <c r="ENP20" s="131"/>
      <c r="ENQ20" s="131"/>
      <c r="ENR20" s="132"/>
      <c r="ENS20" s="131"/>
      <c r="ENT20" s="131"/>
      <c r="ENU20" s="131"/>
      <c r="ENV20" s="131"/>
      <c r="ENW20" s="131"/>
      <c r="ENX20" s="131"/>
      <c r="ENY20" s="131"/>
      <c r="ENZ20" s="131"/>
      <c r="EOA20" s="132"/>
      <c r="EOB20" s="131"/>
      <c r="EOC20" s="131"/>
      <c r="EOD20" s="131"/>
      <c r="EOE20" s="131"/>
      <c r="EOF20" s="131"/>
      <c r="EOG20" s="131"/>
      <c r="EOH20" s="131"/>
      <c r="EOI20" s="131"/>
      <c r="EOJ20" s="132"/>
      <c r="EOK20" s="131"/>
      <c r="EOL20" s="131"/>
      <c r="EOM20" s="131"/>
      <c r="EON20" s="131"/>
      <c r="EOO20" s="131"/>
      <c r="EOP20" s="131"/>
      <c r="EOQ20" s="131"/>
      <c r="EOR20" s="131"/>
      <c r="EOS20" s="132"/>
      <c r="EOT20" s="131"/>
      <c r="EOU20" s="131"/>
      <c r="EOV20" s="131"/>
      <c r="EOW20" s="131"/>
      <c r="EOX20" s="131"/>
      <c r="EOY20" s="131"/>
      <c r="EOZ20" s="131"/>
      <c r="EPA20" s="131"/>
      <c r="EPB20" s="132"/>
      <c r="EPC20" s="131"/>
      <c r="EPD20" s="131"/>
      <c r="EPE20" s="131"/>
      <c r="EPF20" s="131"/>
      <c r="EPG20" s="131"/>
      <c r="EPH20" s="131"/>
      <c r="EPI20" s="131"/>
      <c r="EPJ20" s="131"/>
      <c r="EPK20" s="132"/>
      <c r="EPL20" s="131"/>
      <c r="EPM20" s="131"/>
      <c r="EPN20" s="131"/>
      <c r="EPO20" s="131"/>
      <c r="EPP20" s="131"/>
      <c r="EPQ20" s="131"/>
      <c r="EPR20" s="131"/>
      <c r="EPS20" s="131"/>
      <c r="EPT20" s="132"/>
      <c r="EPU20" s="131"/>
      <c r="EPV20" s="131"/>
      <c r="EPW20" s="131"/>
      <c r="EPX20" s="131"/>
      <c r="EPY20" s="131"/>
      <c r="EPZ20" s="131"/>
      <c r="EQA20" s="131"/>
      <c r="EQB20" s="131"/>
      <c r="EQC20" s="132"/>
      <c r="EQD20" s="131"/>
      <c r="EQE20" s="131"/>
      <c r="EQF20" s="131"/>
      <c r="EQG20" s="131"/>
      <c r="EQH20" s="131"/>
      <c r="EQI20" s="131"/>
      <c r="EQJ20" s="131"/>
      <c r="EQK20" s="131"/>
      <c r="EQL20" s="132"/>
      <c r="EQM20" s="131"/>
      <c r="EQN20" s="131"/>
      <c r="EQO20" s="131"/>
      <c r="EQP20" s="131"/>
      <c r="EQQ20" s="131"/>
      <c r="EQR20" s="131"/>
      <c r="EQS20" s="131"/>
      <c r="EQT20" s="131"/>
      <c r="EQU20" s="132"/>
      <c r="EQV20" s="131"/>
      <c r="EQW20" s="131"/>
      <c r="EQX20" s="131"/>
      <c r="EQY20" s="131"/>
      <c r="EQZ20" s="131"/>
      <c r="ERA20" s="131"/>
      <c r="ERB20" s="131"/>
      <c r="ERC20" s="131"/>
      <c r="ERD20" s="132"/>
      <c r="ERE20" s="131"/>
      <c r="ERF20" s="131"/>
      <c r="ERG20" s="131"/>
      <c r="ERH20" s="131"/>
      <c r="ERI20" s="131"/>
      <c r="ERJ20" s="131"/>
      <c r="ERK20" s="131"/>
      <c r="ERL20" s="131"/>
      <c r="ERM20" s="132"/>
      <c r="ERN20" s="131"/>
      <c r="ERO20" s="131"/>
      <c r="ERP20" s="131"/>
      <c r="ERQ20" s="131"/>
      <c r="ERR20" s="131"/>
      <c r="ERS20" s="131"/>
      <c r="ERT20" s="131"/>
      <c r="ERU20" s="131"/>
      <c r="ERV20" s="132"/>
      <c r="ERW20" s="131"/>
      <c r="ERX20" s="131"/>
      <c r="ERY20" s="131"/>
      <c r="ERZ20" s="131"/>
      <c r="ESA20" s="131"/>
      <c r="ESB20" s="131"/>
      <c r="ESC20" s="131"/>
      <c r="ESD20" s="131"/>
      <c r="ESE20" s="132"/>
      <c r="ESF20" s="131"/>
      <c r="ESG20" s="131"/>
      <c r="ESH20" s="131"/>
      <c r="ESI20" s="131"/>
      <c r="ESJ20" s="131"/>
      <c r="ESK20" s="131"/>
      <c r="ESL20" s="131"/>
      <c r="ESM20" s="131"/>
      <c r="ESN20" s="132"/>
      <c r="ESO20" s="131"/>
      <c r="ESP20" s="131"/>
      <c r="ESQ20" s="131"/>
      <c r="ESR20" s="131"/>
      <c r="ESS20" s="131"/>
      <c r="EST20" s="131"/>
      <c r="ESU20" s="131"/>
      <c r="ESV20" s="131"/>
      <c r="ESW20" s="132"/>
      <c r="ESX20" s="131"/>
      <c r="ESY20" s="131"/>
      <c r="ESZ20" s="131"/>
      <c r="ETA20" s="131"/>
      <c r="ETB20" s="131"/>
      <c r="ETC20" s="131"/>
      <c r="ETD20" s="131"/>
      <c r="ETE20" s="131"/>
      <c r="ETF20" s="132"/>
      <c r="ETG20" s="131"/>
      <c r="ETH20" s="131"/>
      <c r="ETI20" s="131"/>
      <c r="ETJ20" s="131"/>
      <c r="ETK20" s="131"/>
      <c r="ETL20" s="131"/>
      <c r="ETM20" s="131"/>
      <c r="ETN20" s="131"/>
      <c r="ETO20" s="132"/>
      <c r="ETP20" s="131"/>
      <c r="ETQ20" s="131"/>
      <c r="ETR20" s="131"/>
      <c r="ETS20" s="131"/>
      <c r="ETT20" s="131"/>
      <c r="ETU20" s="131"/>
      <c r="ETV20" s="131"/>
      <c r="ETW20" s="131"/>
      <c r="ETX20" s="132"/>
      <c r="ETY20" s="131"/>
      <c r="ETZ20" s="131"/>
      <c r="EUA20" s="131"/>
      <c r="EUB20" s="131"/>
      <c r="EUC20" s="131"/>
      <c r="EUD20" s="131"/>
      <c r="EUE20" s="131"/>
      <c r="EUF20" s="131"/>
      <c r="EUG20" s="132"/>
      <c r="EUH20" s="131"/>
      <c r="EUI20" s="131"/>
      <c r="EUJ20" s="131"/>
      <c r="EUK20" s="131"/>
      <c r="EUL20" s="131"/>
      <c r="EUM20" s="131"/>
      <c r="EUN20" s="131"/>
      <c r="EUO20" s="131"/>
      <c r="EUP20" s="132"/>
      <c r="EUQ20" s="131"/>
      <c r="EUR20" s="131"/>
      <c r="EUS20" s="131"/>
      <c r="EUT20" s="131"/>
      <c r="EUU20" s="131"/>
      <c r="EUV20" s="131"/>
      <c r="EUW20" s="131"/>
      <c r="EUX20" s="131"/>
      <c r="EUY20" s="132"/>
      <c r="EUZ20" s="131"/>
      <c r="EVA20" s="131"/>
      <c r="EVB20" s="131"/>
      <c r="EVC20" s="131"/>
      <c r="EVD20" s="131"/>
      <c r="EVE20" s="131"/>
      <c r="EVF20" s="131"/>
      <c r="EVG20" s="131"/>
      <c r="EVH20" s="132"/>
      <c r="EVI20" s="131"/>
      <c r="EVJ20" s="131"/>
      <c r="EVK20" s="131"/>
      <c r="EVL20" s="131"/>
      <c r="EVM20" s="131"/>
      <c r="EVN20" s="131"/>
      <c r="EVO20" s="131"/>
      <c r="EVP20" s="131"/>
      <c r="EVQ20" s="132"/>
      <c r="EVR20" s="131"/>
      <c r="EVS20" s="131"/>
      <c r="EVT20" s="131"/>
      <c r="EVU20" s="131"/>
      <c r="EVV20" s="131"/>
      <c r="EVW20" s="131"/>
      <c r="EVX20" s="131"/>
      <c r="EVY20" s="131"/>
      <c r="EVZ20" s="132"/>
      <c r="EWA20" s="131"/>
      <c r="EWB20" s="131"/>
      <c r="EWC20" s="131"/>
      <c r="EWD20" s="131"/>
      <c r="EWE20" s="131"/>
      <c r="EWF20" s="131"/>
      <c r="EWG20" s="131"/>
      <c r="EWH20" s="131"/>
      <c r="EWI20" s="132"/>
      <c r="EWJ20" s="131"/>
      <c r="EWK20" s="131"/>
      <c r="EWL20" s="131"/>
      <c r="EWM20" s="131"/>
      <c r="EWN20" s="131"/>
      <c r="EWO20" s="131"/>
      <c r="EWP20" s="131"/>
      <c r="EWQ20" s="131"/>
      <c r="EWR20" s="132"/>
      <c r="EWS20" s="131"/>
      <c r="EWT20" s="131"/>
      <c r="EWU20" s="131"/>
      <c r="EWV20" s="131"/>
      <c r="EWW20" s="131"/>
      <c r="EWX20" s="131"/>
      <c r="EWY20" s="131"/>
      <c r="EWZ20" s="131"/>
      <c r="EXA20" s="132"/>
      <c r="EXB20" s="131"/>
      <c r="EXC20" s="131"/>
      <c r="EXD20" s="131"/>
      <c r="EXE20" s="131"/>
      <c r="EXF20" s="131"/>
      <c r="EXG20" s="131"/>
      <c r="EXH20" s="131"/>
      <c r="EXI20" s="131"/>
      <c r="EXJ20" s="132"/>
      <c r="EXK20" s="131"/>
      <c r="EXL20" s="131"/>
      <c r="EXM20" s="131"/>
      <c r="EXN20" s="131"/>
      <c r="EXO20" s="131"/>
      <c r="EXP20" s="131"/>
      <c r="EXQ20" s="131"/>
      <c r="EXR20" s="131"/>
      <c r="EXS20" s="132"/>
      <c r="EXT20" s="131"/>
      <c r="EXU20" s="131"/>
      <c r="EXV20" s="131"/>
      <c r="EXW20" s="131"/>
      <c r="EXX20" s="131"/>
      <c r="EXY20" s="131"/>
      <c r="EXZ20" s="131"/>
      <c r="EYA20" s="131"/>
      <c r="EYB20" s="132"/>
      <c r="EYC20" s="131"/>
      <c r="EYD20" s="131"/>
      <c r="EYE20" s="131"/>
      <c r="EYF20" s="131"/>
      <c r="EYG20" s="131"/>
      <c r="EYH20" s="131"/>
      <c r="EYI20" s="131"/>
      <c r="EYJ20" s="131"/>
      <c r="EYK20" s="132"/>
      <c r="EYL20" s="131"/>
      <c r="EYM20" s="131"/>
      <c r="EYN20" s="131"/>
      <c r="EYO20" s="131"/>
      <c r="EYP20" s="131"/>
      <c r="EYQ20" s="131"/>
      <c r="EYR20" s="131"/>
      <c r="EYS20" s="131"/>
      <c r="EYT20" s="132"/>
      <c r="EYU20" s="131"/>
      <c r="EYV20" s="131"/>
      <c r="EYW20" s="131"/>
      <c r="EYX20" s="131"/>
      <c r="EYY20" s="131"/>
      <c r="EYZ20" s="131"/>
      <c r="EZA20" s="131"/>
      <c r="EZB20" s="131"/>
      <c r="EZC20" s="132"/>
      <c r="EZD20" s="131"/>
      <c r="EZE20" s="131"/>
      <c r="EZF20" s="131"/>
      <c r="EZG20" s="131"/>
      <c r="EZH20" s="131"/>
      <c r="EZI20" s="131"/>
      <c r="EZJ20" s="131"/>
      <c r="EZK20" s="131"/>
      <c r="EZL20" s="132"/>
      <c r="EZM20" s="131"/>
      <c r="EZN20" s="131"/>
      <c r="EZO20" s="131"/>
      <c r="EZP20" s="131"/>
      <c r="EZQ20" s="131"/>
      <c r="EZR20" s="131"/>
      <c r="EZS20" s="131"/>
      <c r="EZT20" s="131"/>
      <c r="EZU20" s="132"/>
      <c r="EZV20" s="131"/>
      <c r="EZW20" s="131"/>
      <c r="EZX20" s="131"/>
      <c r="EZY20" s="131"/>
      <c r="EZZ20" s="131"/>
      <c r="FAA20" s="131"/>
      <c r="FAB20" s="131"/>
      <c r="FAC20" s="131"/>
      <c r="FAD20" s="132"/>
      <c r="FAE20" s="131"/>
      <c r="FAF20" s="131"/>
      <c r="FAG20" s="131"/>
      <c r="FAH20" s="131"/>
      <c r="FAI20" s="131"/>
      <c r="FAJ20" s="131"/>
      <c r="FAK20" s="131"/>
      <c r="FAL20" s="131"/>
      <c r="FAM20" s="132"/>
      <c r="FAN20" s="131"/>
      <c r="FAO20" s="131"/>
      <c r="FAP20" s="131"/>
      <c r="FAQ20" s="131"/>
      <c r="FAR20" s="131"/>
      <c r="FAS20" s="131"/>
      <c r="FAT20" s="131"/>
      <c r="FAU20" s="131"/>
      <c r="FAV20" s="132"/>
      <c r="FAW20" s="131"/>
      <c r="FAX20" s="131"/>
      <c r="FAY20" s="131"/>
      <c r="FAZ20" s="131"/>
      <c r="FBA20" s="131"/>
      <c r="FBB20" s="131"/>
      <c r="FBC20" s="131"/>
      <c r="FBD20" s="131"/>
      <c r="FBE20" s="132"/>
      <c r="FBF20" s="131"/>
      <c r="FBG20" s="131"/>
      <c r="FBH20" s="131"/>
      <c r="FBI20" s="131"/>
      <c r="FBJ20" s="131"/>
      <c r="FBK20" s="131"/>
      <c r="FBL20" s="131"/>
      <c r="FBM20" s="131"/>
      <c r="FBN20" s="132"/>
      <c r="FBO20" s="131"/>
      <c r="FBP20" s="131"/>
      <c r="FBQ20" s="131"/>
      <c r="FBR20" s="131"/>
      <c r="FBS20" s="131"/>
      <c r="FBT20" s="131"/>
      <c r="FBU20" s="131"/>
      <c r="FBV20" s="131"/>
      <c r="FBW20" s="132"/>
      <c r="FBX20" s="131"/>
      <c r="FBY20" s="131"/>
      <c r="FBZ20" s="131"/>
      <c r="FCA20" s="131"/>
      <c r="FCB20" s="131"/>
      <c r="FCC20" s="131"/>
      <c r="FCD20" s="131"/>
      <c r="FCE20" s="131"/>
      <c r="FCF20" s="132"/>
      <c r="FCG20" s="131"/>
      <c r="FCH20" s="131"/>
      <c r="FCI20" s="131"/>
      <c r="FCJ20" s="131"/>
      <c r="FCK20" s="131"/>
      <c r="FCL20" s="131"/>
      <c r="FCM20" s="131"/>
      <c r="FCN20" s="131"/>
      <c r="FCO20" s="132"/>
      <c r="FCP20" s="131"/>
      <c r="FCQ20" s="131"/>
      <c r="FCR20" s="131"/>
      <c r="FCS20" s="131"/>
      <c r="FCT20" s="131"/>
      <c r="FCU20" s="131"/>
      <c r="FCV20" s="131"/>
      <c r="FCW20" s="131"/>
      <c r="FCX20" s="132"/>
      <c r="FCY20" s="131"/>
      <c r="FCZ20" s="131"/>
      <c r="FDA20" s="131"/>
      <c r="FDB20" s="131"/>
      <c r="FDC20" s="131"/>
      <c r="FDD20" s="131"/>
      <c r="FDE20" s="131"/>
      <c r="FDF20" s="131"/>
      <c r="FDG20" s="132"/>
      <c r="FDH20" s="131"/>
      <c r="FDI20" s="131"/>
      <c r="FDJ20" s="131"/>
      <c r="FDK20" s="131"/>
      <c r="FDL20" s="131"/>
      <c r="FDM20" s="131"/>
      <c r="FDN20" s="131"/>
      <c r="FDO20" s="131"/>
      <c r="FDP20" s="132"/>
      <c r="FDQ20" s="131"/>
      <c r="FDR20" s="131"/>
      <c r="FDS20" s="131"/>
      <c r="FDT20" s="131"/>
      <c r="FDU20" s="131"/>
      <c r="FDV20" s="131"/>
      <c r="FDW20" s="131"/>
      <c r="FDX20" s="131"/>
      <c r="FDY20" s="132"/>
      <c r="FDZ20" s="131"/>
      <c r="FEA20" s="131"/>
      <c r="FEB20" s="131"/>
      <c r="FEC20" s="131"/>
      <c r="FED20" s="131"/>
      <c r="FEE20" s="131"/>
      <c r="FEF20" s="131"/>
      <c r="FEG20" s="131"/>
      <c r="FEH20" s="132"/>
      <c r="FEI20" s="131"/>
      <c r="FEJ20" s="131"/>
      <c r="FEK20" s="131"/>
      <c r="FEL20" s="131"/>
      <c r="FEM20" s="131"/>
      <c r="FEN20" s="131"/>
      <c r="FEO20" s="131"/>
      <c r="FEP20" s="131"/>
      <c r="FEQ20" s="132"/>
      <c r="FER20" s="131"/>
      <c r="FES20" s="131"/>
      <c r="FET20" s="131"/>
      <c r="FEU20" s="131"/>
      <c r="FEV20" s="131"/>
      <c r="FEW20" s="131"/>
      <c r="FEX20" s="131"/>
      <c r="FEY20" s="131"/>
      <c r="FEZ20" s="132"/>
      <c r="FFA20" s="131"/>
      <c r="FFB20" s="131"/>
      <c r="FFC20" s="131"/>
      <c r="FFD20" s="131"/>
      <c r="FFE20" s="131"/>
      <c r="FFF20" s="131"/>
      <c r="FFG20" s="131"/>
      <c r="FFH20" s="131"/>
      <c r="FFI20" s="132"/>
      <c r="FFJ20" s="131"/>
      <c r="FFK20" s="131"/>
      <c r="FFL20" s="131"/>
      <c r="FFM20" s="131"/>
      <c r="FFN20" s="131"/>
      <c r="FFO20" s="131"/>
      <c r="FFP20" s="131"/>
      <c r="FFQ20" s="131"/>
      <c r="FFR20" s="132"/>
      <c r="FFS20" s="131"/>
      <c r="FFT20" s="131"/>
      <c r="FFU20" s="131"/>
      <c r="FFV20" s="131"/>
      <c r="FFW20" s="131"/>
      <c r="FFX20" s="131"/>
      <c r="FFY20" s="131"/>
      <c r="FFZ20" s="131"/>
      <c r="FGA20" s="132"/>
      <c r="FGB20" s="131"/>
      <c r="FGC20" s="131"/>
      <c r="FGD20" s="131"/>
      <c r="FGE20" s="131"/>
      <c r="FGF20" s="131"/>
      <c r="FGG20" s="131"/>
      <c r="FGH20" s="131"/>
      <c r="FGI20" s="131"/>
      <c r="FGJ20" s="132"/>
      <c r="FGK20" s="131"/>
      <c r="FGL20" s="131"/>
      <c r="FGM20" s="131"/>
      <c r="FGN20" s="131"/>
      <c r="FGO20" s="131"/>
      <c r="FGP20" s="131"/>
      <c r="FGQ20" s="131"/>
      <c r="FGR20" s="131"/>
      <c r="FGS20" s="132"/>
      <c r="FGT20" s="131"/>
      <c r="FGU20" s="131"/>
      <c r="FGV20" s="131"/>
      <c r="FGW20" s="131"/>
      <c r="FGX20" s="131"/>
      <c r="FGY20" s="131"/>
      <c r="FGZ20" s="131"/>
      <c r="FHA20" s="131"/>
      <c r="FHB20" s="132"/>
      <c r="FHC20" s="131"/>
      <c r="FHD20" s="131"/>
      <c r="FHE20" s="131"/>
      <c r="FHF20" s="131"/>
      <c r="FHG20" s="131"/>
      <c r="FHH20" s="131"/>
      <c r="FHI20" s="131"/>
      <c r="FHJ20" s="131"/>
      <c r="FHK20" s="132"/>
      <c r="FHL20" s="131"/>
      <c r="FHM20" s="131"/>
      <c r="FHN20" s="131"/>
      <c r="FHO20" s="131"/>
      <c r="FHP20" s="131"/>
      <c r="FHQ20" s="131"/>
      <c r="FHR20" s="131"/>
      <c r="FHS20" s="131"/>
      <c r="FHT20" s="132"/>
      <c r="FHU20" s="131"/>
      <c r="FHV20" s="131"/>
      <c r="FHW20" s="131"/>
      <c r="FHX20" s="131"/>
      <c r="FHY20" s="131"/>
      <c r="FHZ20" s="131"/>
      <c r="FIA20" s="131"/>
      <c r="FIB20" s="131"/>
      <c r="FIC20" s="132"/>
      <c r="FID20" s="131"/>
      <c r="FIE20" s="131"/>
      <c r="FIF20" s="131"/>
      <c r="FIG20" s="131"/>
      <c r="FIH20" s="131"/>
      <c r="FII20" s="131"/>
      <c r="FIJ20" s="131"/>
      <c r="FIK20" s="131"/>
      <c r="FIL20" s="132"/>
      <c r="FIM20" s="131"/>
      <c r="FIN20" s="131"/>
      <c r="FIO20" s="131"/>
      <c r="FIP20" s="131"/>
      <c r="FIQ20" s="131"/>
      <c r="FIR20" s="131"/>
      <c r="FIS20" s="131"/>
      <c r="FIT20" s="131"/>
      <c r="FIU20" s="132"/>
      <c r="FIV20" s="131"/>
      <c r="FIW20" s="131"/>
      <c r="FIX20" s="131"/>
      <c r="FIY20" s="131"/>
      <c r="FIZ20" s="131"/>
      <c r="FJA20" s="131"/>
      <c r="FJB20" s="131"/>
      <c r="FJC20" s="131"/>
      <c r="FJD20" s="132"/>
      <c r="FJE20" s="131"/>
      <c r="FJF20" s="131"/>
      <c r="FJG20" s="131"/>
      <c r="FJH20" s="131"/>
      <c r="FJI20" s="131"/>
      <c r="FJJ20" s="131"/>
      <c r="FJK20" s="131"/>
      <c r="FJL20" s="131"/>
      <c r="FJM20" s="132"/>
      <c r="FJN20" s="131"/>
      <c r="FJO20" s="131"/>
      <c r="FJP20" s="131"/>
      <c r="FJQ20" s="131"/>
      <c r="FJR20" s="131"/>
      <c r="FJS20" s="131"/>
      <c r="FJT20" s="131"/>
      <c r="FJU20" s="131"/>
      <c r="FJV20" s="132"/>
      <c r="FJW20" s="131"/>
      <c r="FJX20" s="131"/>
      <c r="FJY20" s="131"/>
      <c r="FJZ20" s="131"/>
      <c r="FKA20" s="131"/>
      <c r="FKB20" s="131"/>
      <c r="FKC20" s="131"/>
      <c r="FKD20" s="131"/>
      <c r="FKE20" s="132"/>
      <c r="FKF20" s="131"/>
      <c r="FKG20" s="131"/>
      <c r="FKH20" s="131"/>
      <c r="FKI20" s="131"/>
      <c r="FKJ20" s="131"/>
      <c r="FKK20" s="131"/>
      <c r="FKL20" s="131"/>
      <c r="FKM20" s="131"/>
      <c r="FKN20" s="132"/>
      <c r="FKO20" s="131"/>
      <c r="FKP20" s="131"/>
      <c r="FKQ20" s="131"/>
      <c r="FKR20" s="131"/>
      <c r="FKS20" s="131"/>
      <c r="FKT20" s="131"/>
      <c r="FKU20" s="131"/>
      <c r="FKV20" s="131"/>
      <c r="FKW20" s="132"/>
      <c r="FKX20" s="131"/>
      <c r="FKY20" s="131"/>
      <c r="FKZ20" s="131"/>
      <c r="FLA20" s="131"/>
      <c r="FLB20" s="131"/>
      <c r="FLC20" s="131"/>
      <c r="FLD20" s="131"/>
      <c r="FLE20" s="131"/>
      <c r="FLF20" s="132"/>
      <c r="FLG20" s="131"/>
      <c r="FLH20" s="131"/>
      <c r="FLI20" s="131"/>
      <c r="FLJ20" s="131"/>
      <c r="FLK20" s="131"/>
      <c r="FLL20" s="131"/>
      <c r="FLM20" s="131"/>
      <c r="FLN20" s="131"/>
      <c r="FLO20" s="132"/>
      <c r="FLP20" s="131"/>
      <c r="FLQ20" s="131"/>
      <c r="FLR20" s="131"/>
      <c r="FLS20" s="131"/>
      <c r="FLT20" s="131"/>
      <c r="FLU20" s="131"/>
      <c r="FLV20" s="131"/>
      <c r="FLW20" s="131"/>
      <c r="FLX20" s="132"/>
      <c r="FLY20" s="131"/>
      <c r="FLZ20" s="131"/>
      <c r="FMA20" s="131"/>
      <c r="FMB20" s="131"/>
      <c r="FMC20" s="131"/>
      <c r="FMD20" s="131"/>
      <c r="FME20" s="131"/>
      <c r="FMF20" s="131"/>
      <c r="FMG20" s="132"/>
      <c r="FMH20" s="131"/>
      <c r="FMI20" s="131"/>
      <c r="FMJ20" s="131"/>
      <c r="FMK20" s="131"/>
      <c r="FML20" s="131"/>
      <c r="FMM20" s="131"/>
      <c r="FMN20" s="131"/>
      <c r="FMO20" s="131"/>
      <c r="FMP20" s="132"/>
      <c r="FMQ20" s="131"/>
      <c r="FMR20" s="131"/>
      <c r="FMS20" s="131"/>
      <c r="FMT20" s="131"/>
      <c r="FMU20" s="131"/>
      <c r="FMV20" s="131"/>
      <c r="FMW20" s="131"/>
      <c r="FMX20" s="131"/>
      <c r="FMY20" s="132"/>
      <c r="FMZ20" s="131"/>
      <c r="FNA20" s="131"/>
      <c r="FNB20" s="131"/>
      <c r="FNC20" s="131"/>
      <c r="FND20" s="131"/>
      <c r="FNE20" s="131"/>
      <c r="FNF20" s="131"/>
      <c r="FNG20" s="131"/>
      <c r="FNH20" s="132"/>
      <c r="FNI20" s="131"/>
      <c r="FNJ20" s="131"/>
      <c r="FNK20" s="131"/>
      <c r="FNL20" s="131"/>
      <c r="FNM20" s="131"/>
      <c r="FNN20" s="131"/>
      <c r="FNO20" s="131"/>
      <c r="FNP20" s="131"/>
      <c r="FNQ20" s="132"/>
      <c r="FNR20" s="131"/>
      <c r="FNS20" s="131"/>
      <c r="FNT20" s="131"/>
      <c r="FNU20" s="131"/>
      <c r="FNV20" s="131"/>
      <c r="FNW20" s="131"/>
      <c r="FNX20" s="131"/>
      <c r="FNY20" s="131"/>
      <c r="FNZ20" s="132"/>
      <c r="FOA20" s="131"/>
      <c r="FOB20" s="131"/>
      <c r="FOC20" s="131"/>
      <c r="FOD20" s="131"/>
      <c r="FOE20" s="131"/>
      <c r="FOF20" s="131"/>
      <c r="FOG20" s="131"/>
      <c r="FOH20" s="131"/>
      <c r="FOI20" s="132"/>
      <c r="FOJ20" s="131"/>
      <c r="FOK20" s="131"/>
      <c r="FOL20" s="131"/>
      <c r="FOM20" s="131"/>
      <c r="FON20" s="131"/>
      <c r="FOO20" s="131"/>
      <c r="FOP20" s="131"/>
      <c r="FOQ20" s="131"/>
      <c r="FOR20" s="132"/>
      <c r="FOS20" s="131"/>
      <c r="FOT20" s="131"/>
      <c r="FOU20" s="131"/>
      <c r="FOV20" s="131"/>
      <c r="FOW20" s="131"/>
      <c r="FOX20" s="131"/>
      <c r="FOY20" s="131"/>
      <c r="FOZ20" s="131"/>
      <c r="FPA20" s="132"/>
      <c r="FPB20" s="131"/>
      <c r="FPC20" s="131"/>
      <c r="FPD20" s="131"/>
      <c r="FPE20" s="131"/>
      <c r="FPF20" s="131"/>
      <c r="FPG20" s="131"/>
      <c r="FPH20" s="131"/>
      <c r="FPI20" s="131"/>
      <c r="FPJ20" s="132"/>
      <c r="FPK20" s="131"/>
      <c r="FPL20" s="131"/>
      <c r="FPM20" s="131"/>
      <c r="FPN20" s="131"/>
      <c r="FPO20" s="131"/>
      <c r="FPP20" s="131"/>
      <c r="FPQ20" s="131"/>
      <c r="FPR20" s="131"/>
      <c r="FPS20" s="132"/>
      <c r="FPT20" s="131"/>
      <c r="FPU20" s="131"/>
      <c r="FPV20" s="131"/>
      <c r="FPW20" s="131"/>
      <c r="FPX20" s="131"/>
      <c r="FPY20" s="131"/>
      <c r="FPZ20" s="131"/>
      <c r="FQA20" s="131"/>
      <c r="FQB20" s="132"/>
      <c r="FQC20" s="131"/>
      <c r="FQD20" s="131"/>
      <c r="FQE20" s="131"/>
      <c r="FQF20" s="131"/>
      <c r="FQG20" s="131"/>
      <c r="FQH20" s="131"/>
      <c r="FQI20" s="131"/>
      <c r="FQJ20" s="131"/>
      <c r="FQK20" s="132"/>
      <c r="FQL20" s="131"/>
      <c r="FQM20" s="131"/>
      <c r="FQN20" s="131"/>
      <c r="FQO20" s="131"/>
      <c r="FQP20" s="131"/>
      <c r="FQQ20" s="131"/>
      <c r="FQR20" s="131"/>
      <c r="FQS20" s="131"/>
      <c r="FQT20" s="132"/>
      <c r="FQU20" s="131"/>
      <c r="FQV20" s="131"/>
      <c r="FQW20" s="131"/>
      <c r="FQX20" s="131"/>
      <c r="FQY20" s="131"/>
      <c r="FQZ20" s="131"/>
      <c r="FRA20" s="131"/>
      <c r="FRB20" s="131"/>
      <c r="FRC20" s="132"/>
      <c r="FRD20" s="131"/>
      <c r="FRE20" s="131"/>
      <c r="FRF20" s="131"/>
      <c r="FRG20" s="131"/>
      <c r="FRH20" s="131"/>
      <c r="FRI20" s="131"/>
      <c r="FRJ20" s="131"/>
      <c r="FRK20" s="131"/>
      <c r="FRL20" s="132"/>
      <c r="FRM20" s="131"/>
      <c r="FRN20" s="131"/>
      <c r="FRO20" s="131"/>
      <c r="FRP20" s="131"/>
      <c r="FRQ20" s="131"/>
      <c r="FRR20" s="131"/>
      <c r="FRS20" s="131"/>
      <c r="FRT20" s="131"/>
      <c r="FRU20" s="132"/>
      <c r="FRV20" s="131"/>
      <c r="FRW20" s="131"/>
      <c r="FRX20" s="131"/>
      <c r="FRY20" s="131"/>
      <c r="FRZ20" s="131"/>
      <c r="FSA20" s="131"/>
      <c r="FSB20" s="131"/>
      <c r="FSC20" s="131"/>
      <c r="FSD20" s="132"/>
      <c r="FSE20" s="131"/>
      <c r="FSF20" s="131"/>
      <c r="FSG20" s="131"/>
      <c r="FSH20" s="131"/>
      <c r="FSI20" s="131"/>
      <c r="FSJ20" s="131"/>
      <c r="FSK20" s="131"/>
      <c r="FSL20" s="131"/>
      <c r="FSM20" s="132"/>
      <c r="FSN20" s="131"/>
      <c r="FSO20" s="131"/>
      <c r="FSP20" s="131"/>
      <c r="FSQ20" s="131"/>
      <c r="FSR20" s="131"/>
      <c r="FSS20" s="131"/>
      <c r="FST20" s="131"/>
      <c r="FSU20" s="131"/>
      <c r="FSV20" s="132"/>
      <c r="FSW20" s="131"/>
      <c r="FSX20" s="131"/>
      <c r="FSY20" s="131"/>
      <c r="FSZ20" s="131"/>
      <c r="FTA20" s="131"/>
      <c r="FTB20" s="131"/>
      <c r="FTC20" s="131"/>
      <c r="FTD20" s="131"/>
      <c r="FTE20" s="132"/>
      <c r="FTF20" s="131"/>
      <c r="FTG20" s="131"/>
      <c r="FTH20" s="131"/>
      <c r="FTI20" s="131"/>
      <c r="FTJ20" s="131"/>
      <c r="FTK20" s="131"/>
      <c r="FTL20" s="131"/>
      <c r="FTM20" s="131"/>
      <c r="FTN20" s="132"/>
      <c r="FTO20" s="131"/>
      <c r="FTP20" s="131"/>
      <c r="FTQ20" s="131"/>
      <c r="FTR20" s="131"/>
      <c r="FTS20" s="131"/>
      <c r="FTT20" s="131"/>
      <c r="FTU20" s="131"/>
      <c r="FTV20" s="131"/>
      <c r="FTW20" s="132"/>
      <c r="FTX20" s="131"/>
      <c r="FTY20" s="131"/>
      <c r="FTZ20" s="131"/>
      <c r="FUA20" s="131"/>
      <c r="FUB20" s="131"/>
      <c r="FUC20" s="131"/>
      <c r="FUD20" s="131"/>
      <c r="FUE20" s="131"/>
      <c r="FUF20" s="132"/>
      <c r="FUG20" s="131"/>
      <c r="FUH20" s="131"/>
      <c r="FUI20" s="131"/>
      <c r="FUJ20" s="131"/>
      <c r="FUK20" s="131"/>
      <c r="FUL20" s="131"/>
      <c r="FUM20" s="131"/>
      <c r="FUN20" s="131"/>
      <c r="FUO20" s="132"/>
      <c r="FUP20" s="131"/>
      <c r="FUQ20" s="131"/>
      <c r="FUR20" s="131"/>
      <c r="FUS20" s="131"/>
      <c r="FUT20" s="131"/>
      <c r="FUU20" s="131"/>
      <c r="FUV20" s="131"/>
      <c r="FUW20" s="131"/>
      <c r="FUX20" s="132"/>
      <c r="FUY20" s="131"/>
      <c r="FUZ20" s="131"/>
      <c r="FVA20" s="131"/>
      <c r="FVB20" s="131"/>
      <c r="FVC20" s="131"/>
      <c r="FVD20" s="131"/>
      <c r="FVE20" s="131"/>
      <c r="FVF20" s="131"/>
      <c r="FVG20" s="132"/>
      <c r="FVH20" s="131"/>
      <c r="FVI20" s="131"/>
      <c r="FVJ20" s="131"/>
      <c r="FVK20" s="131"/>
      <c r="FVL20" s="131"/>
      <c r="FVM20" s="131"/>
      <c r="FVN20" s="131"/>
      <c r="FVO20" s="131"/>
      <c r="FVP20" s="132"/>
      <c r="FVQ20" s="131"/>
      <c r="FVR20" s="131"/>
      <c r="FVS20" s="131"/>
      <c r="FVT20" s="131"/>
      <c r="FVU20" s="131"/>
      <c r="FVV20" s="131"/>
      <c r="FVW20" s="131"/>
      <c r="FVX20" s="131"/>
      <c r="FVY20" s="132"/>
      <c r="FVZ20" s="131"/>
      <c r="FWA20" s="131"/>
      <c r="FWB20" s="131"/>
      <c r="FWC20" s="131"/>
      <c r="FWD20" s="131"/>
      <c r="FWE20" s="131"/>
      <c r="FWF20" s="131"/>
      <c r="FWG20" s="131"/>
      <c r="FWH20" s="132"/>
      <c r="FWI20" s="131"/>
      <c r="FWJ20" s="131"/>
      <c r="FWK20" s="131"/>
      <c r="FWL20" s="131"/>
      <c r="FWM20" s="131"/>
      <c r="FWN20" s="131"/>
      <c r="FWO20" s="131"/>
      <c r="FWP20" s="131"/>
      <c r="FWQ20" s="132"/>
      <c r="FWR20" s="131"/>
      <c r="FWS20" s="131"/>
      <c r="FWT20" s="131"/>
      <c r="FWU20" s="131"/>
      <c r="FWV20" s="131"/>
      <c r="FWW20" s="131"/>
      <c r="FWX20" s="131"/>
      <c r="FWY20" s="131"/>
      <c r="FWZ20" s="132"/>
      <c r="FXA20" s="131"/>
      <c r="FXB20" s="131"/>
      <c r="FXC20" s="131"/>
      <c r="FXD20" s="131"/>
      <c r="FXE20" s="131"/>
      <c r="FXF20" s="131"/>
      <c r="FXG20" s="131"/>
      <c r="FXH20" s="131"/>
      <c r="FXI20" s="132"/>
      <c r="FXJ20" s="131"/>
      <c r="FXK20" s="131"/>
      <c r="FXL20" s="131"/>
      <c r="FXM20" s="131"/>
      <c r="FXN20" s="131"/>
      <c r="FXO20" s="131"/>
      <c r="FXP20" s="131"/>
      <c r="FXQ20" s="131"/>
      <c r="FXR20" s="132"/>
      <c r="FXS20" s="131"/>
      <c r="FXT20" s="131"/>
      <c r="FXU20" s="131"/>
      <c r="FXV20" s="131"/>
      <c r="FXW20" s="131"/>
      <c r="FXX20" s="131"/>
      <c r="FXY20" s="131"/>
      <c r="FXZ20" s="131"/>
      <c r="FYA20" s="132"/>
      <c r="FYB20" s="131"/>
      <c r="FYC20" s="131"/>
      <c r="FYD20" s="131"/>
      <c r="FYE20" s="131"/>
      <c r="FYF20" s="131"/>
      <c r="FYG20" s="131"/>
      <c r="FYH20" s="131"/>
      <c r="FYI20" s="131"/>
      <c r="FYJ20" s="132"/>
      <c r="FYK20" s="131"/>
      <c r="FYL20" s="131"/>
      <c r="FYM20" s="131"/>
      <c r="FYN20" s="131"/>
      <c r="FYO20" s="131"/>
      <c r="FYP20" s="131"/>
      <c r="FYQ20" s="131"/>
      <c r="FYR20" s="131"/>
      <c r="FYS20" s="132"/>
      <c r="FYT20" s="131"/>
      <c r="FYU20" s="131"/>
      <c r="FYV20" s="131"/>
      <c r="FYW20" s="131"/>
      <c r="FYX20" s="131"/>
      <c r="FYY20" s="131"/>
      <c r="FYZ20" s="131"/>
      <c r="FZA20" s="131"/>
      <c r="FZB20" s="132"/>
      <c r="FZC20" s="131"/>
      <c r="FZD20" s="131"/>
      <c r="FZE20" s="131"/>
      <c r="FZF20" s="131"/>
      <c r="FZG20" s="131"/>
      <c r="FZH20" s="131"/>
      <c r="FZI20" s="131"/>
      <c r="FZJ20" s="131"/>
      <c r="FZK20" s="132"/>
      <c r="FZL20" s="131"/>
      <c r="FZM20" s="131"/>
      <c r="FZN20" s="131"/>
      <c r="FZO20" s="131"/>
      <c r="FZP20" s="131"/>
      <c r="FZQ20" s="131"/>
      <c r="FZR20" s="131"/>
      <c r="FZS20" s="131"/>
      <c r="FZT20" s="132"/>
      <c r="FZU20" s="131"/>
      <c r="FZV20" s="131"/>
      <c r="FZW20" s="131"/>
      <c r="FZX20" s="131"/>
      <c r="FZY20" s="131"/>
      <c r="FZZ20" s="131"/>
      <c r="GAA20" s="131"/>
      <c r="GAB20" s="131"/>
      <c r="GAC20" s="132"/>
      <c r="GAD20" s="131"/>
      <c r="GAE20" s="131"/>
      <c r="GAF20" s="131"/>
      <c r="GAG20" s="131"/>
      <c r="GAH20" s="131"/>
      <c r="GAI20" s="131"/>
      <c r="GAJ20" s="131"/>
      <c r="GAK20" s="131"/>
      <c r="GAL20" s="132"/>
      <c r="GAM20" s="131"/>
      <c r="GAN20" s="131"/>
      <c r="GAO20" s="131"/>
      <c r="GAP20" s="131"/>
      <c r="GAQ20" s="131"/>
      <c r="GAR20" s="131"/>
      <c r="GAS20" s="131"/>
      <c r="GAT20" s="131"/>
      <c r="GAU20" s="132"/>
      <c r="GAV20" s="131"/>
      <c r="GAW20" s="131"/>
      <c r="GAX20" s="131"/>
      <c r="GAY20" s="131"/>
      <c r="GAZ20" s="131"/>
      <c r="GBA20" s="131"/>
      <c r="GBB20" s="131"/>
      <c r="GBC20" s="131"/>
      <c r="GBD20" s="132"/>
      <c r="GBE20" s="131"/>
      <c r="GBF20" s="131"/>
      <c r="GBG20" s="131"/>
      <c r="GBH20" s="131"/>
      <c r="GBI20" s="131"/>
      <c r="GBJ20" s="131"/>
      <c r="GBK20" s="131"/>
      <c r="GBL20" s="131"/>
      <c r="GBM20" s="132"/>
      <c r="GBN20" s="131"/>
      <c r="GBO20" s="131"/>
      <c r="GBP20" s="131"/>
      <c r="GBQ20" s="131"/>
      <c r="GBR20" s="131"/>
      <c r="GBS20" s="131"/>
      <c r="GBT20" s="131"/>
      <c r="GBU20" s="131"/>
      <c r="GBV20" s="132"/>
      <c r="GBW20" s="131"/>
      <c r="GBX20" s="131"/>
      <c r="GBY20" s="131"/>
      <c r="GBZ20" s="131"/>
      <c r="GCA20" s="131"/>
      <c r="GCB20" s="131"/>
      <c r="GCC20" s="131"/>
      <c r="GCD20" s="131"/>
      <c r="GCE20" s="132"/>
      <c r="GCF20" s="131"/>
      <c r="GCG20" s="131"/>
      <c r="GCH20" s="131"/>
      <c r="GCI20" s="131"/>
      <c r="GCJ20" s="131"/>
      <c r="GCK20" s="131"/>
      <c r="GCL20" s="131"/>
      <c r="GCM20" s="131"/>
      <c r="GCN20" s="132"/>
      <c r="GCO20" s="131"/>
      <c r="GCP20" s="131"/>
      <c r="GCQ20" s="131"/>
      <c r="GCR20" s="131"/>
      <c r="GCS20" s="131"/>
      <c r="GCT20" s="131"/>
      <c r="GCU20" s="131"/>
      <c r="GCV20" s="131"/>
      <c r="GCW20" s="132"/>
      <c r="GCX20" s="131"/>
      <c r="GCY20" s="131"/>
      <c r="GCZ20" s="131"/>
      <c r="GDA20" s="131"/>
      <c r="GDB20" s="131"/>
      <c r="GDC20" s="131"/>
      <c r="GDD20" s="131"/>
      <c r="GDE20" s="131"/>
      <c r="GDF20" s="132"/>
      <c r="GDG20" s="131"/>
      <c r="GDH20" s="131"/>
      <c r="GDI20" s="131"/>
      <c r="GDJ20" s="131"/>
      <c r="GDK20" s="131"/>
      <c r="GDL20" s="131"/>
      <c r="GDM20" s="131"/>
      <c r="GDN20" s="131"/>
      <c r="GDO20" s="132"/>
      <c r="GDP20" s="131"/>
      <c r="GDQ20" s="131"/>
      <c r="GDR20" s="131"/>
      <c r="GDS20" s="131"/>
      <c r="GDT20" s="131"/>
      <c r="GDU20" s="131"/>
      <c r="GDV20" s="131"/>
      <c r="GDW20" s="131"/>
      <c r="GDX20" s="132"/>
      <c r="GDY20" s="131"/>
      <c r="GDZ20" s="131"/>
      <c r="GEA20" s="131"/>
      <c r="GEB20" s="131"/>
      <c r="GEC20" s="131"/>
      <c r="GED20" s="131"/>
      <c r="GEE20" s="131"/>
      <c r="GEF20" s="131"/>
      <c r="GEG20" s="132"/>
      <c r="GEH20" s="131"/>
      <c r="GEI20" s="131"/>
      <c r="GEJ20" s="131"/>
      <c r="GEK20" s="131"/>
      <c r="GEL20" s="131"/>
      <c r="GEM20" s="131"/>
      <c r="GEN20" s="131"/>
      <c r="GEO20" s="131"/>
      <c r="GEP20" s="132"/>
      <c r="GEQ20" s="131"/>
      <c r="GER20" s="131"/>
      <c r="GES20" s="131"/>
      <c r="GET20" s="131"/>
      <c r="GEU20" s="131"/>
      <c r="GEV20" s="131"/>
      <c r="GEW20" s="131"/>
      <c r="GEX20" s="131"/>
      <c r="GEY20" s="132"/>
      <c r="GEZ20" s="131"/>
      <c r="GFA20" s="131"/>
      <c r="GFB20" s="131"/>
      <c r="GFC20" s="131"/>
      <c r="GFD20" s="131"/>
      <c r="GFE20" s="131"/>
      <c r="GFF20" s="131"/>
      <c r="GFG20" s="131"/>
      <c r="GFH20" s="132"/>
      <c r="GFI20" s="131"/>
      <c r="GFJ20" s="131"/>
      <c r="GFK20" s="131"/>
      <c r="GFL20" s="131"/>
      <c r="GFM20" s="131"/>
      <c r="GFN20" s="131"/>
      <c r="GFO20" s="131"/>
      <c r="GFP20" s="131"/>
      <c r="GFQ20" s="132"/>
      <c r="GFR20" s="131"/>
      <c r="GFS20" s="131"/>
      <c r="GFT20" s="131"/>
      <c r="GFU20" s="131"/>
      <c r="GFV20" s="131"/>
      <c r="GFW20" s="131"/>
      <c r="GFX20" s="131"/>
      <c r="GFY20" s="131"/>
      <c r="GFZ20" s="132"/>
      <c r="GGA20" s="131"/>
      <c r="GGB20" s="131"/>
      <c r="GGC20" s="131"/>
      <c r="GGD20" s="131"/>
      <c r="GGE20" s="131"/>
      <c r="GGF20" s="131"/>
      <c r="GGG20" s="131"/>
      <c r="GGH20" s="131"/>
      <c r="GGI20" s="132"/>
      <c r="GGJ20" s="131"/>
      <c r="GGK20" s="131"/>
      <c r="GGL20" s="131"/>
      <c r="GGM20" s="131"/>
      <c r="GGN20" s="131"/>
      <c r="GGO20" s="131"/>
      <c r="GGP20" s="131"/>
      <c r="GGQ20" s="131"/>
      <c r="GGR20" s="132"/>
      <c r="GGS20" s="131"/>
      <c r="GGT20" s="131"/>
      <c r="GGU20" s="131"/>
      <c r="GGV20" s="131"/>
      <c r="GGW20" s="131"/>
      <c r="GGX20" s="131"/>
      <c r="GGY20" s="131"/>
      <c r="GGZ20" s="131"/>
      <c r="GHA20" s="132"/>
      <c r="GHB20" s="131"/>
      <c r="GHC20" s="131"/>
      <c r="GHD20" s="131"/>
      <c r="GHE20" s="131"/>
      <c r="GHF20" s="131"/>
      <c r="GHG20" s="131"/>
      <c r="GHH20" s="131"/>
      <c r="GHI20" s="131"/>
      <c r="GHJ20" s="132"/>
      <c r="GHK20" s="131"/>
      <c r="GHL20" s="131"/>
      <c r="GHM20" s="131"/>
      <c r="GHN20" s="131"/>
      <c r="GHO20" s="131"/>
      <c r="GHP20" s="131"/>
      <c r="GHQ20" s="131"/>
      <c r="GHR20" s="131"/>
      <c r="GHS20" s="132"/>
      <c r="GHT20" s="131"/>
      <c r="GHU20" s="131"/>
      <c r="GHV20" s="131"/>
      <c r="GHW20" s="131"/>
      <c r="GHX20" s="131"/>
      <c r="GHY20" s="131"/>
      <c r="GHZ20" s="131"/>
      <c r="GIA20" s="131"/>
      <c r="GIB20" s="132"/>
      <c r="GIC20" s="131"/>
      <c r="GID20" s="131"/>
      <c r="GIE20" s="131"/>
      <c r="GIF20" s="131"/>
      <c r="GIG20" s="131"/>
      <c r="GIH20" s="131"/>
      <c r="GII20" s="131"/>
      <c r="GIJ20" s="131"/>
      <c r="GIK20" s="132"/>
      <c r="GIL20" s="131"/>
      <c r="GIM20" s="131"/>
      <c r="GIN20" s="131"/>
      <c r="GIO20" s="131"/>
      <c r="GIP20" s="131"/>
      <c r="GIQ20" s="131"/>
      <c r="GIR20" s="131"/>
      <c r="GIS20" s="131"/>
      <c r="GIT20" s="132"/>
      <c r="GIU20" s="131"/>
      <c r="GIV20" s="131"/>
      <c r="GIW20" s="131"/>
      <c r="GIX20" s="131"/>
      <c r="GIY20" s="131"/>
      <c r="GIZ20" s="131"/>
      <c r="GJA20" s="131"/>
      <c r="GJB20" s="131"/>
      <c r="GJC20" s="132"/>
      <c r="GJD20" s="131"/>
      <c r="GJE20" s="131"/>
      <c r="GJF20" s="131"/>
      <c r="GJG20" s="131"/>
      <c r="GJH20" s="131"/>
      <c r="GJI20" s="131"/>
      <c r="GJJ20" s="131"/>
      <c r="GJK20" s="131"/>
      <c r="GJL20" s="132"/>
      <c r="GJM20" s="131"/>
      <c r="GJN20" s="131"/>
      <c r="GJO20" s="131"/>
      <c r="GJP20" s="131"/>
      <c r="GJQ20" s="131"/>
      <c r="GJR20" s="131"/>
      <c r="GJS20" s="131"/>
      <c r="GJT20" s="131"/>
      <c r="GJU20" s="132"/>
      <c r="GJV20" s="131"/>
      <c r="GJW20" s="131"/>
      <c r="GJX20" s="131"/>
      <c r="GJY20" s="131"/>
      <c r="GJZ20" s="131"/>
      <c r="GKA20" s="131"/>
      <c r="GKB20" s="131"/>
      <c r="GKC20" s="131"/>
      <c r="GKD20" s="132"/>
      <c r="GKE20" s="131"/>
      <c r="GKF20" s="131"/>
      <c r="GKG20" s="131"/>
      <c r="GKH20" s="131"/>
      <c r="GKI20" s="131"/>
      <c r="GKJ20" s="131"/>
      <c r="GKK20" s="131"/>
      <c r="GKL20" s="131"/>
      <c r="GKM20" s="132"/>
      <c r="GKN20" s="131"/>
      <c r="GKO20" s="131"/>
      <c r="GKP20" s="131"/>
      <c r="GKQ20" s="131"/>
      <c r="GKR20" s="131"/>
      <c r="GKS20" s="131"/>
      <c r="GKT20" s="131"/>
      <c r="GKU20" s="131"/>
      <c r="GKV20" s="132"/>
      <c r="GKW20" s="131"/>
      <c r="GKX20" s="131"/>
      <c r="GKY20" s="131"/>
      <c r="GKZ20" s="131"/>
      <c r="GLA20" s="131"/>
      <c r="GLB20" s="131"/>
      <c r="GLC20" s="131"/>
      <c r="GLD20" s="131"/>
      <c r="GLE20" s="132"/>
      <c r="GLF20" s="131"/>
      <c r="GLG20" s="131"/>
      <c r="GLH20" s="131"/>
      <c r="GLI20" s="131"/>
      <c r="GLJ20" s="131"/>
      <c r="GLK20" s="131"/>
      <c r="GLL20" s="131"/>
      <c r="GLM20" s="131"/>
      <c r="GLN20" s="132"/>
      <c r="GLO20" s="131"/>
      <c r="GLP20" s="131"/>
      <c r="GLQ20" s="131"/>
      <c r="GLR20" s="131"/>
      <c r="GLS20" s="131"/>
      <c r="GLT20" s="131"/>
      <c r="GLU20" s="131"/>
      <c r="GLV20" s="131"/>
      <c r="GLW20" s="132"/>
      <c r="GLX20" s="131"/>
      <c r="GLY20" s="131"/>
      <c r="GLZ20" s="131"/>
      <c r="GMA20" s="131"/>
      <c r="GMB20" s="131"/>
      <c r="GMC20" s="131"/>
      <c r="GMD20" s="131"/>
      <c r="GME20" s="131"/>
      <c r="GMF20" s="132"/>
      <c r="GMG20" s="131"/>
      <c r="GMH20" s="131"/>
      <c r="GMI20" s="131"/>
      <c r="GMJ20" s="131"/>
      <c r="GMK20" s="131"/>
      <c r="GML20" s="131"/>
      <c r="GMM20" s="131"/>
      <c r="GMN20" s="131"/>
      <c r="GMO20" s="132"/>
      <c r="GMP20" s="131"/>
      <c r="GMQ20" s="131"/>
      <c r="GMR20" s="131"/>
      <c r="GMS20" s="131"/>
      <c r="GMT20" s="131"/>
      <c r="GMU20" s="131"/>
      <c r="GMV20" s="131"/>
      <c r="GMW20" s="131"/>
      <c r="GMX20" s="132"/>
      <c r="GMY20" s="131"/>
      <c r="GMZ20" s="131"/>
      <c r="GNA20" s="131"/>
      <c r="GNB20" s="131"/>
      <c r="GNC20" s="131"/>
      <c r="GND20" s="131"/>
      <c r="GNE20" s="131"/>
      <c r="GNF20" s="131"/>
      <c r="GNG20" s="132"/>
      <c r="GNH20" s="131"/>
      <c r="GNI20" s="131"/>
      <c r="GNJ20" s="131"/>
      <c r="GNK20" s="131"/>
      <c r="GNL20" s="131"/>
      <c r="GNM20" s="131"/>
      <c r="GNN20" s="131"/>
      <c r="GNO20" s="131"/>
      <c r="GNP20" s="132"/>
      <c r="GNQ20" s="131"/>
      <c r="GNR20" s="131"/>
      <c r="GNS20" s="131"/>
      <c r="GNT20" s="131"/>
      <c r="GNU20" s="131"/>
      <c r="GNV20" s="131"/>
      <c r="GNW20" s="131"/>
      <c r="GNX20" s="131"/>
      <c r="GNY20" s="132"/>
      <c r="GNZ20" s="131"/>
      <c r="GOA20" s="131"/>
      <c r="GOB20" s="131"/>
      <c r="GOC20" s="131"/>
      <c r="GOD20" s="131"/>
      <c r="GOE20" s="131"/>
      <c r="GOF20" s="131"/>
      <c r="GOG20" s="131"/>
      <c r="GOH20" s="132"/>
      <c r="GOI20" s="131"/>
      <c r="GOJ20" s="131"/>
      <c r="GOK20" s="131"/>
      <c r="GOL20" s="131"/>
      <c r="GOM20" s="131"/>
      <c r="GON20" s="131"/>
      <c r="GOO20" s="131"/>
      <c r="GOP20" s="131"/>
      <c r="GOQ20" s="132"/>
      <c r="GOR20" s="131"/>
      <c r="GOS20" s="131"/>
      <c r="GOT20" s="131"/>
      <c r="GOU20" s="131"/>
      <c r="GOV20" s="131"/>
      <c r="GOW20" s="131"/>
      <c r="GOX20" s="131"/>
      <c r="GOY20" s="131"/>
      <c r="GOZ20" s="132"/>
      <c r="GPA20" s="131"/>
      <c r="GPB20" s="131"/>
      <c r="GPC20" s="131"/>
      <c r="GPD20" s="131"/>
      <c r="GPE20" s="131"/>
      <c r="GPF20" s="131"/>
      <c r="GPG20" s="131"/>
      <c r="GPH20" s="131"/>
      <c r="GPI20" s="132"/>
      <c r="GPJ20" s="131"/>
      <c r="GPK20" s="131"/>
      <c r="GPL20" s="131"/>
      <c r="GPM20" s="131"/>
      <c r="GPN20" s="131"/>
      <c r="GPO20" s="131"/>
      <c r="GPP20" s="131"/>
      <c r="GPQ20" s="131"/>
      <c r="GPR20" s="132"/>
      <c r="GPS20" s="131"/>
      <c r="GPT20" s="131"/>
      <c r="GPU20" s="131"/>
      <c r="GPV20" s="131"/>
      <c r="GPW20" s="131"/>
      <c r="GPX20" s="131"/>
      <c r="GPY20" s="131"/>
      <c r="GPZ20" s="131"/>
      <c r="GQA20" s="132"/>
      <c r="GQB20" s="131"/>
      <c r="GQC20" s="131"/>
      <c r="GQD20" s="131"/>
      <c r="GQE20" s="131"/>
      <c r="GQF20" s="131"/>
      <c r="GQG20" s="131"/>
      <c r="GQH20" s="131"/>
      <c r="GQI20" s="131"/>
      <c r="GQJ20" s="132"/>
      <c r="GQK20" s="131"/>
      <c r="GQL20" s="131"/>
      <c r="GQM20" s="131"/>
      <c r="GQN20" s="131"/>
      <c r="GQO20" s="131"/>
      <c r="GQP20" s="131"/>
      <c r="GQQ20" s="131"/>
      <c r="GQR20" s="131"/>
      <c r="GQS20" s="132"/>
      <c r="GQT20" s="131"/>
      <c r="GQU20" s="131"/>
      <c r="GQV20" s="131"/>
      <c r="GQW20" s="131"/>
      <c r="GQX20" s="131"/>
      <c r="GQY20" s="131"/>
      <c r="GQZ20" s="131"/>
      <c r="GRA20" s="131"/>
      <c r="GRB20" s="132"/>
      <c r="GRC20" s="131"/>
      <c r="GRD20" s="131"/>
      <c r="GRE20" s="131"/>
      <c r="GRF20" s="131"/>
      <c r="GRG20" s="131"/>
      <c r="GRH20" s="131"/>
      <c r="GRI20" s="131"/>
      <c r="GRJ20" s="131"/>
      <c r="GRK20" s="132"/>
      <c r="GRL20" s="131"/>
      <c r="GRM20" s="131"/>
      <c r="GRN20" s="131"/>
      <c r="GRO20" s="131"/>
      <c r="GRP20" s="131"/>
      <c r="GRQ20" s="131"/>
      <c r="GRR20" s="131"/>
      <c r="GRS20" s="131"/>
      <c r="GRT20" s="132"/>
      <c r="GRU20" s="131"/>
      <c r="GRV20" s="131"/>
      <c r="GRW20" s="131"/>
      <c r="GRX20" s="131"/>
      <c r="GRY20" s="131"/>
      <c r="GRZ20" s="131"/>
      <c r="GSA20" s="131"/>
      <c r="GSB20" s="131"/>
      <c r="GSC20" s="132"/>
      <c r="GSD20" s="131"/>
      <c r="GSE20" s="131"/>
      <c r="GSF20" s="131"/>
      <c r="GSG20" s="131"/>
      <c r="GSH20" s="131"/>
      <c r="GSI20" s="131"/>
      <c r="GSJ20" s="131"/>
      <c r="GSK20" s="131"/>
      <c r="GSL20" s="132"/>
      <c r="GSM20" s="131"/>
      <c r="GSN20" s="131"/>
      <c r="GSO20" s="131"/>
      <c r="GSP20" s="131"/>
      <c r="GSQ20" s="131"/>
      <c r="GSR20" s="131"/>
      <c r="GSS20" s="131"/>
      <c r="GST20" s="131"/>
      <c r="GSU20" s="132"/>
      <c r="GSV20" s="131"/>
      <c r="GSW20" s="131"/>
      <c r="GSX20" s="131"/>
      <c r="GSY20" s="131"/>
      <c r="GSZ20" s="131"/>
      <c r="GTA20" s="131"/>
      <c r="GTB20" s="131"/>
      <c r="GTC20" s="131"/>
      <c r="GTD20" s="132"/>
      <c r="GTE20" s="131"/>
      <c r="GTF20" s="131"/>
      <c r="GTG20" s="131"/>
      <c r="GTH20" s="131"/>
      <c r="GTI20" s="131"/>
      <c r="GTJ20" s="131"/>
      <c r="GTK20" s="131"/>
      <c r="GTL20" s="131"/>
      <c r="GTM20" s="132"/>
      <c r="GTN20" s="131"/>
      <c r="GTO20" s="131"/>
      <c r="GTP20" s="131"/>
      <c r="GTQ20" s="131"/>
      <c r="GTR20" s="131"/>
      <c r="GTS20" s="131"/>
      <c r="GTT20" s="131"/>
      <c r="GTU20" s="131"/>
      <c r="GTV20" s="132"/>
      <c r="GTW20" s="131"/>
      <c r="GTX20" s="131"/>
      <c r="GTY20" s="131"/>
      <c r="GTZ20" s="131"/>
      <c r="GUA20" s="131"/>
      <c r="GUB20" s="131"/>
      <c r="GUC20" s="131"/>
      <c r="GUD20" s="131"/>
      <c r="GUE20" s="132"/>
      <c r="GUF20" s="131"/>
      <c r="GUG20" s="131"/>
      <c r="GUH20" s="131"/>
      <c r="GUI20" s="131"/>
      <c r="GUJ20" s="131"/>
      <c r="GUK20" s="131"/>
      <c r="GUL20" s="131"/>
      <c r="GUM20" s="131"/>
      <c r="GUN20" s="132"/>
      <c r="GUO20" s="131"/>
      <c r="GUP20" s="131"/>
      <c r="GUQ20" s="131"/>
      <c r="GUR20" s="131"/>
      <c r="GUS20" s="131"/>
      <c r="GUT20" s="131"/>
      <c r="GUU20" s="131"/>
      <c r="GUV20" s="131"/>
      <c r="GUW20" s="132"/>
      <c r="GUX20" s="131"/>
      <c r="GUY20" s="131"/>
      <c r="GUZ20" s="131"/>
      <c r="GVA20" s="131"/>
      <c r="GVB20" s="131"/>
      <c r="GVC20" s="131"/>
      <c r="GVD20" s="131"/>
      <c r="GVE20" s="131"/>
      <c r="GVF20" s="132"/>
      <c r="GVG20" s="131"/>
      <c r="GVH20" s="131"/>
      <c r="GVI20" s="131"/>
      <c r="GVJ20" s="131"/>
      <c r="GVK20" s="131"/>
      <c r="GVL20" s="131"/>
      <c r="GVM20" s="131"/>
      <c r="GVN20" s="131"/>
      <c r="GVO20" s="132"/>
      <c r="GVP20" s="131"/>
      <c r="GVQ20" s="131"/>
      <c r="GVR20" s="131"/>
      <c r="GVS20" s="131"/>
      <c r="GVT20" s="131"/>
      <c r="GVU20" s="131"/>
      <c r="GVV20" s="131"/>
      <c r="GVW20" s="131"/>
      <c r="GVX20" s="132"/>
      <c r="GVY20" s="131"/>
      <c r="GVZ20" s="131"/>
      <c r="GWA20" s="131"/>
      <c r="GWB20" s="131"/>
      <c r="GWC20" s="131"/>
      <c r="GWD20" s="131"/>
      <c r="GWE20" s="131"/>
      <c r="GWF20" s="131"/>
      <c r="GWG20" s="132"/>
      <c r="GWH20" s="131"/>
      <c r="GWI20" s="131"/>
      <c r="GWJ20" s="131"/>
      <c r="GWK20" s="131"/>
      <c r="GWL20" s="131"/>
      <c r="GWM20" s="131"/>
      <c r="GWN20" s="131"/>
      <c r="GWO20" s="131"/>
      <c r="GWP20" s="132"/>
      <c r="GWQ20" s="131"/>
      <c r="GWR20" s="131"/>
      <c r="GWS20" s="131"/>
      <c r="GWT20" s="131"/>
      <c r="GWU20" s="131"/>
      <c r="GWV20" s="131"/>
      <c r="GWW20" s="131"/>
      <c r="GWX20" s="131"/>
      <c r="GWY20" s="132"/>
      <c r="GWZ20" s="131"/>
      <c r="GXA20" s="131"/>
      <c r="GXB20" s="131"/>
      <c r="GXC20" s="131"/>
      <c r="GXD20" s="131"/>
      <c r="GXE20" s="131"/>
      <c r="GXF20" s="131"/>
      <c r="GXG20" s="131"/>
      <c r="GXH20" s="132"/>
      <c r="GXI20" s="131"/>
      <c r="GXJ20" s="131"/>
      <c r="GXK20" s="131"/>
      <c r="GXL20" s="131"/>
      <c r="GXM20" s="131"/>
      <c r="GXN20" s="131"/>
      <c r="GXO20" s="131"/>
      <c r="GXP20" s="131"/>
      <c r="GXQ20" s="132"/>
      <c r="GXR20" s="131"/>
      <c r="GXS20" s="131"/>
      <c r="GXT20" s="131"/>
      <c r="GXU20" s="131"/>
      <c r="GXV20" s="131"/>
      <c r="GXW20" s="131"/>
      <c r="GXX20" s="131"/>
      <c r="GXY20" s="131"/>
      <c r="GXZ20" s="132"/>
      <c r="GYA20" s="131"/>
      <c r="GYB20" s="131"/>
      <c r="GYC20" s="131"/>
      <c r="GYD20" s="131"/>
      <c r="GYE20" s="131"/>
      <c r="GYF20" s="131"/>
      <c r="GYG20" s="131"/>
      <c r="GYH20" s="131"/>
      <c r="GYI20" s="132"/>
      <c r="GYJ20" s="131"/>
      <c r="GYK20" s="131"/>
      <c r="GYL20" s="131"/>
      <c r="GYM20" s="131"/>
      <c r="GYN20" s="131"/>
      <c r="GYO20" s="131"/>
      <c r="GYP20" s="131"/>
      <c r="GYQ20" s="131"/>
      <c r="GYR20" s="132"/>
      <c r="GYS20" s="131"/>
      <c r="GYT20" s="131"/>
      <c r="GYU20" s="131"/>
      <c r="GYV20" s="131"/>
      <c r="GYW20" s="131"/>
      <c r="GYX20" s="131"/>
      <c r="GYY20" s="131"/>
      <c r="GYZ20" s="131"/>
      <c r="GZA20" s="132"/>
      <c r="GZB20" s="131"/>
      <c r="GZC20" s="131"/>
      <c r="GZD20" s="131"/>
      <c r="GZE20" s="131"/>
      <c r="GZF20" s="131"/>
      <c r="GZG20" s="131"/>
      <c r="GZH20" s="131"/>
      <c r="GZI20" s="131"/>
      <c r="GZJ20" s="132"/>
      <c r="GZK20" s="131"/>
      <c r="GZL20" s="131"/>
      <c r="GZM20" s="131"/>
      <c r="GZN20" s="131"/>
      <c r="GZO20" s="131"/>
      <c r="GZP20" s="131"/>
      <c r="GZQ20" s="131"/>
      <c r="GZR20" s="131"/>
      <c r="GZS20" s="132"/>
      <c r="GZT20" s="131"/>
      <c r="GZU20" s="131"/>
      <c r="GZV20" s="131"/>
      <c r="GZW20" s="131"/>
      <c r="GZX20" s="131"/>
      <c r="GZY20" s="131"/>
      <c r="GZZ20" s="131"/>
      <c r="HAA20" s="131"/>
      <c r="HAB20" s="132"/>
      <c r="HAC20" s="131"/>
      <c r="HAD20" s="131"/>
      <c r="HAE20" s="131"/>
      <c r="HAF20" s="131"/>
      <c r="HAG20" s="131"/>
      <c r="HAH20" s="131"/>
      <c r="HAI20" s="131"/>
      <c r="HAJ20" s="131"/>
      <c r="HAK20" s="132"/>
      <c r="HAL20" s="131"/>
      <c r="HAM20" s="131"/>
      <c r="HAN20" s="131"/>
      <c r="HAO20" s="131"/>
      <c r="HAP20" s="131"/>
      <c r="HAQ20" s="131"/>
      <c r="HAR20" s="131"/>
      <c r="HAS20" s="131"/>
      <c r="HAT20" s="132"/>
      <c r="HAU20" s="131"/>
      <c r="HAV20" s="131"/>
      <c r="HAW20" s="131"/>
      <c r="HAX20" s="131"/>
      <c r="HAY20" s="131"/>
      <c r="HAZ20" s="131"/>
      <c r="HBA20" s="131"/>
      <c r="HBB20" s="131"/>
      <c r="HBC20" s="132"/>
      <c r="HBD20" s="131"/>
      <c r="HBE20" s="131"/>
      <c r="HBF20" s="131"/>
      <c r="HBG20" s="131"/>
      <c r="HBH20" s="131"/>
      <c r="HBI20" s="131"/>
      <c r="HBJ20" s="131"/>
      <c r="HBK20" s="131"/>
      <c r="HBL20" s="132"/>
      <c r="HBM20" s="131"/>
      <c r="HBN20" s="131"/>
      <c r="HBO20" s="131"/>
      <c r="HBP20" s="131"/>
      <c r="HBQ20" s="131"/>
      <c r="HBR20" s="131"/>
      <c r="HBS20" s="131"/>
      <c r="HBT20" s="131"/>
      <c r="HBU20" s="132"/>
      <c r="HBV20" s="131"/>
      <c r="HBW20" s="131"/>
      <c r="HBX20" s="131"/>
      <c r="HBY20" s="131"/>
      <c r="HBZ20" s="131"/>
      <c r="HCA20" s="131"/>
      <c r="HCB20" s="131"/>
      <c r="HCC20" s="131"/>
      <c r="HCD20" s="132"/>
      <c r="HCE20" s="131"/>
      <c r="HCF20" s="131"/>
      <c r="HCG20" s="131"/>
      <c r="HCH20" s="131"/>
      <c r="HCI20" s="131"/>
      <c r="HCJ20" s="131"/>
      <c r="HCK20" s="131"/>
      <c r="HCL20" s="131"/>
      <c r="HCM20" s="132"/>
      <c r="HCN20" s="131"/>
      <c r="HCO20" s="131"/>
      <c r="HCP20" s="131"/>
      <c r="HCQ20" s="131"/>
      <c r="HCR20" s="131"/>
      <c r="HCS20" s="131"/>
      <c r="HCT20" s="131"/>
      <c r="HCU20" s="131"/>
      <c r="HCV20" s="132"/>
      <c r="HCW20" s="131"/>
      <c r="HCX20" s="131"/>
      <c r="HCY20" s="131"/>
      <c r="HCZ20" s="131"/>
      <c r="HDA20" s="131"/>
      <c r="HDB20" s="131"/>
      <c r="HDC20" s="131"/>
      <c r="HDD20" s="131"/>
      <c r="HDE20" s="132"/>
      <c r="HDF20" s="131"/>
      <c r="HDG20" s="131"/>
      <c r="HDH20" s="131"/>
      <c r="HDI20" s="131"/>
      <c r="HDJ20" s="131"/>
      <c r="HDK20" s="131"/>
      <c r="HDL20" s="131"/>
      <c r="HDM20" s="131"/>
      <c r="HDN20" s="132"/>
      <c r="HDO20" s="131"/>
      <c r="HDP20" s="131"/>
      <c r="HDQ20" s="131"/>
      <c r="HDR20" s="131"/>
      <c r="HDS20" s="131"/>
      <c r="HDT20" s="131"/>
      <c r="HDU20" s="131"/>
      <c r="HDV20" s="131"/>
      <c r="HDW20" s="132"/>
      <c r="HDX20" s="131"/>
      <c r="HDY20" s="131"/>
      <c r="HDZ20" s="131"/>
      <c r="HEA20" s="131"/>
      <c r="HEB20" s="131"/>
      <c r="HEC20" s="131"/>
      <c r="HED20" s="131"/>
      <c r="HEE20" s="131"/>
      <c r="HEF20" s="132"/>
      <c r="HEG20" s="131"/>
      <c r="HEH20" s="131"/>
      <c r="HEI20" s="131"/>
      <c r="HEJ20" s="131"/>
      <c r="HEK20" s="131"/>
      <c r="HEL20" s="131"/>
      <c r="HEM20" s="131"/>
      <c r="HEN20" s="131"/>
      <c r="HEO20" s="132"/>
      <c r="HEP20" s="131"/>
      <c r="HEQ20" s="131"/>
      <c r="HER20" s="131"/>
      <c r="HES20" s="131"/>
      <c r="HET20" s="131"/>
      <c r="HEU20" s="131"/>
      <c r="HEV20" s="131"/>
      <c r="HEW20" s="131"/>
      <c r="HEX20" s="132"/>
      <c r="HEY20" s="131"/>
      <c r="HEZ20" s="131"/>
      <c r="HFA20" s="131"/>
      <c r="HFB20" s="131"/>
      <c r="HFC20" s="131"/>
      <c r="HFD20" s="131"/>
      <c r="HFE20" s="131"/>
      <c r="HFF20" s="131"/>
      <c r="HFG20" s="132"/>
      <c r="HFH20" s="131"/>
      <c r="HFI20" s="131"/>
      <c r="HFJ20" s="131"/>
      <c r="HFK20" s="131"/>
      <c r="HFL20" s="131"/>
      <c r="HFM20" s="131"/>
      <c r="HFN20" s="131"/>
      <c r="HFO20" s="131"/>
      <c r="HFP20" s="132"/>
      <c r="HFQ20" s="131"/>
      <c r="HFR20" s="131"/>
      <c r="HFS20" s="131"/>
      <c r="HFT20" s="131"/>
      <c r="HFU20" s="131"/>
      <c r="HFV20" s="131"/>
      <c r="HFW20" s="131"/>
      <c r="HFX20" s="131"/>
      <c r="HFY20" s="132"/>
      <c r="HFZ20" s="131"/>
      <c r="HGA20" s="131"/>
      <c r="HGB20" s="131"/>
      <c r="HGC20" s="131"/>
      <c r="HGD20" s="131"/>
      <c r="HGE20" s="131"/>
      <c r="HGF20" s="131"/>
      <c r="HGG20" s="131"/>
      <c r="HGH20" s="132"/>
      <c r="HGI20" s="131"/>
      <c r="HGJ20" s="131"/>
      <c r="HGK20" s="131"/>
      <c r="HGL20" s="131"/>
      <c r="HGM20" s="131"/>
      <c r="HGN20" s="131"/>
      <c r="HGO20" s="131"/>
      <c r="HGP20" s="131"/>
      <c r="HGQ20" s="132"/>
      <c r="HGR20" s="131"/>
      <c r="HGS20" s="131"/>
      <c r="HGT20" s="131"/>
      <c r="HGU20" s="131"/>
      <c r="HGV20" s="131"/>
      <c r="HGW20" s="131"/>
      <c r="HGX20" s="131"/>
      <c r="HGY20" s="131"/>
      <c r="HGZ20" s="132"/>
      <c r="HHA20" s="131"/>
      <c r="HHB20" s="131"/>
      <c r="HHC20" s="131"/>
      <c r="HHD20" s="131"/>
      <c r="HHE20" s="131"/>
      <c r="HHF20" s="131"/>
      <c r="HHG20" s="131"/>
      <c r="HHH20" s="131"/>
      <c r="HHI20" s="132"/>
      <c r="HHJ20" s="131"/>
      <c r="HHK20" s="131"/>
      <c r="HHL20" s="131"/>
      <c r="HHM20" s="131"/>
      <c r="HHN20" s="131"/>
      <c r="HHO20" s="131"/>
      <c r="HHP20" s="131"/>
      <c r="HHQ20" s="131"/>
      <c r="HHR20" s="132"/>
      <c r="HHS20" s="131"/>
      <c r="HHT20" s="131"/>
      <c r="HHU20" s="131"/>
      <c r="HHV20" s="131"/>
      <c r="HHW20" s="131"/>
      <c r="HHX20" s="131"/>
      <c r="HHY20" s="131"/>
      <c r="HHZ20" s="131"/>
      <c r="HIA20" s="132"/>
      <c r="HIB20" s="131"/>
      <c r="HIC20" s="131"/>
      <c r="HID20" s="131"/>
      <c r="HIE20" s="131"/>
      <c r="HIF20" s="131"/>
      <c r="HIG20" s="131"/>
      <c r="HIH20" s="131"/>
      <c r="HII20" s="131"/>
      <c r="HIJ20" s="132"/>
      <c r="HIK20" s="131"/>
      <c r="HIL20" s="131"/>
      <c r="HIM20" s="131"/>
      <c r="HIN20" s="131"/>
      <c r="HIO20" s="131"/>
      <c r="HIP20" s="131"/>
      <c r="HIQ20" s="131"/>
      <c r="HIR20" s="131"/>
      <c r="HIS20" s="132"/>
      <c r="HIT20" s="131"/>
      <c r="HIU20" s="131"/>
      <c r="HIV20" s="131"/>
      <c r="HIW20" s="131"/>
      <c r="HIX20" s="131"/>
      <c r="HIY20" s="131"/>
      <c r="HIZ20" s="131"/>
      <c r="HJA20" s="131"/>
      <c r="HJB20" s="132"/>
      <c r="HJC20" s="131"/>
      <c r="HJD20" s="131"/>
      <c r="HJE20" s="131"/>
      <c r="HJF20" s="131"/>
      <c r="HJG20" s="131"/>
      <c r="HJH20" s="131"/>
      <c r="HJI20" s="131"/>
      <c r="HJJ20" s="131"/>
      <c r="HJK20" s="132"/>
      <c r="HJL20" s="131"/>
      <c r="HJM20" s="131"/>
      <c r="HJN20" s="131"/>
      <c r="HJO20" s="131"/>
      <c r="HJP20" s="131"/>
      <c r="HJQ20" s="131"/>
      <c r="HJR20" s="131"/>
      <c r="HJS20" s="131"/>
      <c r="HJT20" s="132"/>
      <c r="HJU20" s="131"/>
      <c r="HJV20" s="131"/>
      <c r="HJW20" s="131"/>
      <c r="HJX20" s="131"/>
      <c r="HJY20" s="131"/>
      <c r="HJZ20" s="131"/>
      <c r="HKA20" s="131"/>
      <c r="HKB20" s="131"/>
      <c r="HKC20" s="132"/>
      <c r="HKD20" s="131"/>
      <c r="HKE20" s="131"/>
      <c r="HKF20" s="131"/>
      <c r="HKG20" s="131"/>
      <c r="HKH20" s="131"/>
      <c r="HKI20" s="131"/>
      <c r="HKJ20" s="131"/>
      <c r="HKK20" s="131"/>
      <c r="HKL20" s="132"/>
      <c r="HKM20" s="131"/>
      <c r="HKN20" s="131"/>
      <c r="HKO20" s="131"/>
      <c r="HKP20" s="131"/>
      <c r="HKQ20" s="131"/>
      <c r="HKR20" s="131"/>
      <c r="HKS20" s="131"/>
      <c r="HKT20" s="131"/>
      <c r="HKU20" s="132"/>
      <c r="HKV20" s="131"/>
      <c r="HKW20" s="131"/>
      <c r="HKX20" s="131"/>
      <c r="HKY20" s="131"/>
      <c r="HKZ20" s="131"/>
      <c r="HLA20" s="131"/>
      <c r="HLB20" s="131"/>
      <c r="HLC20" s="131"/>
      <c r="HLD20" s="132"/>
      <c r="HLE20" s="131"/>
      <c r="HLF20" s="131"/>
      <c r="HLG20" s="131"/>
      <c r="HLH20" s="131"/>
      <c r="HLI20" s="131"/>
      <c r="HLJ20" s="131"/>
      <c r="HLK20" s="131"/>
      <c r="HLL20" s="131"/>
      <c r="HLM20" s="132"/>
      <c r="HLN20" s="131"/>
      <c r="HLO20" s="131"/>
      <c r="HLP20" s="131"/>
      <c r="HLQ20" s="131"/>
      <c r="HLR20" s="131"/>
      <c r="HLS20" s="131"/>
      <c r="HLT20" s="131"/>
      <c r="HLU20" s="131"/>
      <c r="HLV20" s="132"/>
      <c r="HLW20" s="131"/>
      <c r="HLX20" s="131"/>
      <c r="HLY20" s="131"/>
      <c r="HLZ20" s="131"/>
      <c r="HMA20" s="131"/>
      <c r="HMB20" s="131"/>
      <c r="HMC20" s="131"/>
      <c r="HMD20" s="131"/>
      <c r="HME20" s="132"/>
      <c r="HMF20" s="131"/>
      <c r="HMG20" s="131"/>
      <c r="HMH20" s="131"/>
      <c r="HMI20" s="131"/>
      <c r="HMJ20" s="131"/>
      <c r="HMK20" s="131"/>
      <c r="HML20" s="131"/>
      <c r="HMM20" s="131"/>
      <c r="HMN20" s="132"/>
      <c r="HMO20" s="131"/>
      <c r="HMP20" s="131"/>
      <c r="HMQ20" s="131"/>
      <c r="HMR20" s="131"/>
      <c r="HMS20" s="131"/>
      <c r="HMT20" s="131"/>
      <c r="HMU20" s="131"/>
      <c r="HMV20" s="131"/>
      <c r="HMW20" s="132"/>
      <c r="HMX20" s="131"/>
      <c r="HMY20" s="131"/>
      <c r="HMZ20" s="131"/>
      <c r="HNA20" s="131"/>
      <c r="HNB20" s="131"/>
      <c r="HNC20" s="131"/>
      <c r="HND20" s="131"/>
      <c r="HNE20" s="131"/>
      <c r="HNF20" s="132"/>
      <c r="HNG20" s="131"/>
      <c r="HNH20" s="131"/>
      <c r="HNI20" s="131"/>
      <c r="HNJ20" s="131"/>
      <c r="HNK20" s="131"/>
      <c r="HNL20" s="131"/>
      <c r="HNM20" s="131"/>
      <c r="HNN20" s="131"/>
      <c r="HNO20" s="132"/>
      <c r="HNP20" s="131"/>
      <c r="HNQ20" s="131"/>
      <c r="HNR20" s="131"/>
      <c r="HNS20" s="131"/>
      <c r="HNT20" s="131"/>
      <c r="HNU20" s="131"/>
      <c r="HNV20" s="131"/>
      <c r="HNW20" s="131"/>
      <c r="HNX20" s="132"/>
      <c r="HNY20" s="131"/>
      <c r="HNZ20" s="131"/>
      <c r="HOA20" s="131"/>
      <c r="HOB20" s="131"/>
      <c r="HOC20" s="131"/>
      <c r="HOD20" s="131"/>
      <c r="HOE20" s="131"/>
      <c r="HOF20" s="131"/>
      <c r="HOG20" s="132"/>
      <c r="HOH20" s="131"/>
      <c r="HOI20" s="131"/>
      <c r="HOJ20" s="131"/>
      <c r="HOK20" s="131"/>
      <c r="HOL20" s="131"/>
      <c r="HOM20" s="131"/>
      <c r="HON20" s="131"/>
      <c r="HOO20" s="131"/>
      <c r="HOP20" s="132"/>
      <c r="HOQ20" s="131"/>
      <c r="HOR20" s="131"/>
      <c r="HOS20" s="131"/>
      <c r="HOT20" s="131"/>
      <c r="HOU20" s="131"/>
      <c r="HOV20" s="131"/>
      <c r="HOW20" s="131"/>
      <c r="HOX20" s="131"/>
      <c r="HOY20" s="132"/>
      <c r="HOZ20" s="131"/>
      <c r="HPA20" s="131"/>
      <c r="HPB20" s="131"/>
      <c r="HPC20" s="131"/>
      <c r="HPD20" s="131"/>
      <c r="HPE20" s="131"/>
      <c r="HPF20" s="131"/>
      <c r="HPG20" s="131"/>
      <c r="HPH20" s="132"/>
      <c r="HPI20" s="131"/>
      <c r="HPJ20" s="131"/>
      <c r="HPK20" s="131"/>
      <c r="HPL20" s="131"/>
      <c r="HPM20" s="131"/>
      <c r="HPN20" s="131"/>
      <c r="HPO20" s="131"/>
      <c r="HPP20" s="131"/>
      <c r="HPQ20" s="132"/>
      <c r="HPR20" s="131"/>
      <c r="HPS20" s="131"/>
      <c r="HPT20" s="131"/>
      <c r="HPU20" s="131"/>
      <c r="HPV20" s="131"/>
      <c r="HPW20" s="131"/>
      <c r="HPX20" s="131"/>
      <c r="HPY20" s="131"/>
      <c r="HPZ20" s="132"/>
      <c r="HQA20" s="131"/>
      <c r="HQB20" s="131"/>
      <c r="HQC20" s="131"/>
      <c r="HQD20" s="131"/>
      <c r="HQE20" s="131"/>
      <c r="HQF20" s="131"/>
      <c r="HQG20" s="131"/>
      <c r="HQH20" s="131"/>
      <c r="HQI20" s="132"/>
      <c r="HQJ20" s="131"/>
      <c r="HQK20" s="131"/>
      <c r="HQL20" s="131"/>
      <c r="HQM20" s="131"/>
      <c r="HQN20" s="131"/>
      <c r="HQO20" s="131"/>
      <c r="HQP20" s="131"/>
      <c r="HQQ20" s="131"/>
      <c r="HQR20" s="132"/>
      <c r="HQS20" s="131"/>
      <c r="HQT20" s="131"/>
      <c r="HQU20" s="131"/>
      <c r="HQV20" s="131"/>
      <c r="HQW20" s="131"/>
      <c r="HQX20" s="131"/>
      <c r="HQY20" s="131"/>
      <c r="HQZ20" s="131"/>
      <c r="HRA20" s="132"/>
      <c r="HRB20" s="131"/>
      <c r="HRC20" s="131"/>
      <c r="HRD20" s="131"/>
      <c r="HRE20" s="131"/>
      <c r="HRF20" s="131"/>
      <c r="HRG20" s="131"/>
      <c r="HRH20" s="131"/>
      <c r="HRI20" s="131"/>
      <c r="HRJ20" s="132"/>
      <c r="HRK20" s="131"/>
      <c r="HRL20" s="131"/>
      <c r="HRM20" s="131"/>
      <c r="HRN20" s="131"/>
      <c r="HRO20" s="131"/>
      <c r="HRP20" s="131"/>
      <c r="HRQ20" s="131"/>
      <c r="HRR20" s="131"/>
      <c r="HRS20" s="132"/>
      <c r="HRT20" s="131"/>
      <c r="HRU20" s="131"/>
      <c r="HRV20" s="131"/>
      <c r="HRW20" s="131"/>
      <c r="HRX20" s="131"/>
      <c r="HRY20" s="131"/>
      <c r="HRZ20" s="131"/>
      <c r="HSA20" s="131"/>
      <c r="HSB20" s="132"/>
      <c r="HSC20" s="131"/>
      <c r="HSD20" s="131"/>
      <c r="HSE20" s="131"/>
      <c r="HSF20" s="131"/>
      <c r="HSG20" s="131"/>
      <c r="HSH20" s="131"/>
      <c r="HSI20" s="131"/>
      <c r="HSJ20" s="131"/>
      <c r="HSK20" s="132"/>
      <c r="HSL20" s="131"/>
      <c r="HSM20" s="131"/>
      <c r="HSN20" s="131"/>
      <c r="HSO20" s="131"/>
      <c r="HSP20" s="131"/>
      <c r="HSQ20" s="131"/>
      <c r="HSR20" s="131"/>
      <c r="HSS20" s="131"/>
      <c r="HST20" s="132"/>
      <c r="HSU20" s="131"/>
      <c r="HSV20" s="131"/>
      <c r="HSW20" s="131"/>
      <c r="HSX20" s="131"/>
      <c r="HSY20" s="131"/>
      <c r="HSZ20" s="131"/>
      <c r="HTA20" s="131"/>
      <c r="HTB20" s="131"/>
      <c r="HTC20" s="132"/>
      <c r="HTD20" s="131"/>
      <c r="HTE20" s="131"/>
      <c r="HTF20" s="131"/>
      <c r="HTG20" s="131"/>
      <c r="HTH20" s="131"/>
      <c r="HTI20" s="131"/>
      <c r="HTJ20" s="131"/>
      <c r="HTK20" s="131"/>
      <c r="HTL20" s="132"/>
      <c r="HTM20" s="131"/>
      <c r="HTN20" s="131"/>
      <c r="HTO20" s="131"/>
      <c r="HTP20" s="131"/>
      <c r="HTQ20" s="131"/>
      <c r="HTR20" s="131"/>
      <c r="HTS20" s="131"/>
      <c r="HTT20" s="131"/>
      <c r="HTU20" s="132"/>
      <c r="HTV20" s="131"/>
      <c r="HTW20" s="131"/>
      <c r="HTX20" s="131"/>
      <c r="HTY20" s="131"/>
      <c r="HTZ20" s="131"/>
      <c r="HUA20" s="131"/>
      <c r="HUB20" s="131"/>
      <c r="HUC20" s="131"/>
      <c r="HUD20" s="132"/>
      <c r="HUE20" s="131"/>
      <c r="HUF20" s="131"/>
      <c r="HUG20" s="131"/>
      <c r="HUH20" s="131"/>
      <c r="HUI20" s="131"/>
      <c r="HUJ20" s="131"/>
      <c r="HUK20" s="131"/>
      <c r="HUL20" s="131"/>
      <c r="HUM20" s="132"/>
      <c r="HUN20" s="131"/>
      <c r="HUO20" s="131"/>
      <c r="HUP20" s="131"/>
      <c r="HUQ20" s="131"/>
      <c r="HUR20" s="131"/>
      <c r="HUS20" s="131"/>
      <c r="HUT20" s="131"/>
      <c r="HUU20" s="131"/>
      <c r="HUV20" s="132"/>
      <c r="HUW20" s="131"/>
      <c r="HUX20" s="131"/>
      <c r="HUY20" s="131"/>
      <c r="HUZ20" s="131"/>
      <c r="HVA20" s="131"/>
      <c r="HVB20" s="131"/>
      <c r="HVC20" s="131"/>
      <c r="HVD20" s="131"/>
      <c r="HVE20" s="132"/>
      <c r="HVF20" s="131"/>
      <c r="HVG20" s="131"/>
      <c r="HVH20" s="131"/>
      <c r="HVI20" s="131"/>
      <c r="HVJ20" s="131"/>
      <c r="HVK20" s="131"/>
      <c r="HVL20" s="131"/>
      <c r="HVM20" s="131"/>
      <c r="HVN20" s="132"/>
      <c r="HVO20" s="131"/>
      <c r="HVP20" s="131"/>
      <c r="HVQ20" s="131"/>
      <c r="HVR20" s="131"/>
      <c r="HVS20" s="131"/>
      <c r="HVT20" s="131"/>
      <c r="HVU20" s="131"/>
      <c r="HVV20" s="131"/>
      <c r="HVW20" s="132"/>
      <c r="HVX20" s="131"/>
      <c r="HVY20" s="131"/>
      <c r="HVZ20" s="131"/>
      <c r="HWA20" s="131"/>
      <c r="HWB20" s="131"/>
      <c r="HWC20" s="131"/>
      <c r="HWD20" s="131"/>
      <c r="HWE20" s="131"/>
      <c r="HWF20" s="132"/>
      <c r="HWG20" s="131"/>
      <c r="HWH20" s="131"/>
      <c r="HWI20" s="131"/>
      <c r="HWJ20" s="131"/>
      <c r="HWK20" s="131"/>
      <c r="HWL20" s="131"/>
      <c r="HWM20" s="131"/>
      <c r="HWN20" s="131"/>
      <c r="HWO20" s="132"/>
      <c r="HWP20" s="131"/>
      <c r="HWQ20" s="131"/>
      <c r="HWR20" s="131"/>
      <c r="HWS20" s="131"/>
      <c r="HWT20" s="131"/>
      <c r="HWU20" s="131"/>
      <c r="HWV20" s="131"/>
      <c r="HWW20" s="131"/>
      <c r="HWX20" s="132"/>
      <c r="HWY20" s="131"/>
      <c r="HWZ20" s="131"/>
      <c r="HXA20" s="131"/>
      <c r="HXB20" s="131"/>
      <c r="HXC20" s="131"/>
      <c r="HXD20" s="131"/>
      <c r="HXE20" s="131"/>
      <c r="HXF20" s="131"/>
      <c r="HXG20" s="132"/>
      <c r="HXH20" s="131"/>
      <c r="HXI20" s="131"/>
      <c r="HXJ20" s="131"/>
      <c r="HXK20" s="131"/>
      <c r="HXL20" s="131"/>
      <c r="HXM20" s="131"/>
      <c r="HXN20" s="131"/>
      <c r="HXO20" s="131"/>
      <c r="HXP20" s="132"/>
      <c r="HXQ20" s="131"/>
      <c r="HXR20" s="131"/>
      <c r="HXS20" s="131"/>
      <c r="HXT20" s="131"/>
      <c r="HXU20" s="131"/>
      <c r="HXV20" s="131"/>
      <c r="HXW20" s="131"/>
      <c r="HXX20" s="131"/>
      <c r="HXY20" s="132"/>
      <c r="HXZ20" s="131"/>
      <c r="HYA20" s="131"/>
      <c r="HYB20" s="131"/>
      <c r="HYC20" s="131"/>
      <c r="HYD20" s="131"/>
      <c r="HYE20" s="131"/>
      <c r="HYF20" s="131"/>
      <c r="HYG20" s="131"/>
      <c r="HYH20" s="132"/>
      <c r="HYI20" s="131"/>
      <c r="HYJ20" s="131"/>
      <c r="HYK20" s="131"/>
      <c r="HYL20" s="131"/>
      <c r="HYM20" s="131"/>
      <c r="HYN20" s="131"/>
      <c r="HYO20" s="131"/>
      <c r="HYP20" s="131"/>
      <c r="HYQ20" s="132"/>
      <c r="HYR20" s="131"/>
      <c r="HYS20" s="131"/>
      <c r="HYT20" s="131"/>
      <c r="HYU20" s="131"/>
      <c r="HYV20" s="131"/>
      <c r="HYW20" s="131"/>
      <c r="HYX20" s="131"/>
      <c r="HYY20" s="131"/>
      <c r="HYZ20" s="132"/>
      <c r="HZA20" s="131"/>
      <c r="HZB20" s="131"/>
      <c r="HZC20" s="131"/>
      <c r="HZD20" s="131"/>
      <c r="HZE20" s="131"/>
      <c r="HZF20" s="131"/>
      <c r="HZG20" s="131"/>
      <c r="HZH20" s="131"/>
      <c r="HZI20" s="132"/>
      <c r="HZJ20" s="131"/>
      <c r="HZK20" s="131"/>
      <c r="HZL20" s="131"/>
      <c r="HZM20" s="131"/>
      <c r="HZN20" s="131"/>
      <c r="HZO20" s="131"/>
      <c r="HZP20" s="131"/>
      <c r="HZQ20" s="131"/>
      <c r="HZR20" s="132"/>
      <c r="HZS20" s="131"/>
      <c r="HZT20" s="131"/>
      <c r="HZU20" s="131"/>
      <c r="HZV20" s="131"/>
      <c r="HZW20" s="131"/>
      <c r="HZX20" s="131"/>
      <c r="HZY20" s="131"/>
      <c r="HZZ20" s="131"/>
      <c r="IAA20" s="132"/>
      <c r="IAB20" s="131"/>
      <c r="IAC20" s="131"/>
      <c r="IAD20" s="131"/>
      <c r="IAE20" s="131"/>
      <c r="IAF20" s="131"/>
      <c r="IAG20" s="131"/>
      <c r="IAH20" s="131"/>
      <c r="IAI20" s="131"/>
      <c r="IAJ20" s="132"/>
      <c r="IAK20" s="131"/>
      <c r="IAL20" s="131"/>
      <c r="IAM20" s="131"/>
      <c r="IAN20" s="131"/>
      <c r="IAO20" s="131"/>
      <c r="IAP20" s="131"/>
      <c r="IAQ20" s="131"/>
      <c r="IAR20" s="131"/>
      <c r="IAS20" s="132"/>
      <c r="IAT20" s="131"/>
      <c r="IAU20" s="131"/>
      <c r="IAV20" s="131"/>
      <c r="IAW20" s="131"/>
      <c r="IAX20" s="131"/>
      <c r="IAY20" s="131"/>
      <c r="IAZ20" s="131"/>
      <c r="IBA20" s="131"/>
      <c r="IBB20" s="132"/>
      <c r="IBC20" s="131"/>
      <c r="IBD20" s="131"/>
      <c r="IBE20" s="131"/>
      <c r="IBF20" s="131"/>
      <c r="IBG20" s="131"/>
      <c r="IBH20" s="131"/>
      <c r="IBI20" s="131"/>
      <c r="IBJ20" s="131"/>
      <c r="IBK20" s="132"/>
      <c r="IBL20" s="131"/>
      <c r="IBM20" s="131"/>
      <c r="IBN20" s="131"/>
      <c r="IBO20" s="131"/>
      <c r="IBP20" s="131"/>
      <c r="IBQ20" s="131"/>
      <c r="IBR20" s="131"/>
      <c r="IBS20" s="131"/>
      <c r="IBT20" s="132"/>
      <c r="IBU20" s="131"/>
      <c r="IBV20" s="131"/>
      <c r="IBW20" s="131"/>
      <c r="IBX20" s="131"/>
      <c r="IBY20" s="131"/>
      <c r="IBZ20" s="131"/>
      <c r="ICA20" s="131"/>
      <c r="ICB20" s="131"/>
      <c r="ICC20" s="132"/>
      <c r="ICD20" s="131"/>
      <c r="ICE20" s="131"/>
      <c r="ICF20" s="131"/>
      <c r="ICG20" s="131"/>
      <c r="ICH20" s="131"/>
      <c r="ICI20" s="131"/>
      <c r="ICJ20" s="131"/>
      <c r="ICK20" s="131"/>
      <c r="ICL20" s="132"/>
      <c r="ICM20" s="131"/>
      <c r="ICN20" s="131"/>
      <c r="ICO20" s="131"/>
      <c r="ICP20" s="131"/>
      <c r="ICQ20" s="131"/>
      <c r="ICR20" s="131"/>
      <c r="ICS20" s="131"/>
      <c r="ICT20" s="131"/>
      <c r="ICU20" s="132"/>
      <c r="ICV20" s="131"/>
      <c r="ICW20" s="131"/>
      <c r="ICX20" s="131"/>
      <c r="ICY20" s="131"/>
      <c r="ICZ20" s="131"/>
      <c r="IDA20" s="131"/>
      <c r="IDB20" s="131"/>
      <c r="IDC20" s="131"/>
      <c r="IDD20" s="132"/>
      <c r="IDE20" s="131"/>
      <c r="IDF20" s="131"/>
      <c r="IDG20" s="131"/>
      <c r="IDH20" s="131"/>
      <c r="IDI20" s="131"/>
      <c r="IDJ20" s="131"/>
      <c r="IDK20" s="131"/>
      <c r="IDL20" s="131"/>
      <c r="IDM20" s="132"/>
      <c r="IDN20" s="131"/>
      <c r="IDO20" s="131"/>
      <c r="IDP20" s="131"/>
      <c r="IDQ20" s="131"/>
      <c r="IDR20" s="131"/>
      <c r="IDS20" s="131"/>
      <c r="IDT20" s="131"/>
      <c r="IDU20" s="131"/>
      <c r="IDV20" s="132"/>
      <c r="IDW20" s="131"/>
      <c r="IDX20" s="131"/>
      <c r="IDY20" s="131"/>
      <c r="IDZ20" s="131"/>
      <c r="IEA20" s="131"/>
      <c r="IEB20" s="131"/>
      <c r="IEC20" s="131"/>
      <c r="IED20" s="131"/>
      <c r="IEE20" s="132"/>
      <c r="IEF20" s="131"/>
      <c r="IEG20" s="131"/>
      <c r="IEH20" s="131"/>
      <c r="IEI20" s="131"/>
      <c r="IEJ20" s="131"/>
      <c r="IEK20" s="131"/>
      <c r="IEL20" s="131"/>
      <c r="IEM20" s="131"/>
      <c r="IEN20" s="132"/>
      <c r="IEO20" s="131"/>
      <c r="IEP20" s="131"/>
      <c r="IEQ20" s="131"/>
      <c r="IER20" s="131"/>
      <c r="IES20" s="131"/>
      <c r="IET20" s="131"/>
      <c r="IEU20" s="131"/>
      <c r="IEV20" s="131"/>
      <c r="IEW20" s="132"/>
      <c r="IEX20" s="131"/>
      <c r="IEY20" s="131"/>
      <c r="IEZ20" s="131"/>
      <c r="IFA20" s="131"/>
      <c r="IFB20" s="131"/>
      <c r="IFC20" s="131"/>
      <c r="IFD20" s="131"/>
      <c r="IFE20" s="131"/>
      <c r="IFF20" s="132"/>
      <c r="IFG20" s="131"/>
      <c r="IFH20" s="131"/>
      <c r="IFI20" s="131"/>
      <c r="IFJ20" s="131"/>
      <c r="IFK20" s="131"/>
      <c r="IFL20" s="131"/>
      <c r="IFM20" s="131"/>
      <c r="IFN20" s="131"/>
      <c r="IFO20" s="132"/>
      <c r="IFP20" s="131"/>
      <c r="IFQ20" s="131"/>
      <c r="IFR20" s="131"/>
      <c r="IFS20" s="131"/>
      <c r="IFT20" s="131"/>
      <c r="IFU20" s="131"/>
      <c r="IFV20" s="131"/>
      <c r="IFW20" s="131"/>
      <c r="IFX20" s="132"/>
      <c r="IFY20" s="131"/>
      <c r="IFZ20" s="131"/>
      <c r="IGA20" s="131"/>
      <c r="IGB20" s="131"/>
      <c r="IGC20" s="131"/>
      <c r="IGD20" s="131"/>
      <c r="IGE20" s="131"/>
      <c r="IGF20" s="131"/>
      <c r="IGG20" s="132"/>
      <c r="IGH20" s="131"/>
      <c r="IGI20" s="131"/>
      <c r="IGJ20" s="131"/>
      <c r="IGK20" s="131"/>
      <c r="IGL20" s="131"/>
      <c r="IGM20" s="131"/>
      <c r="IGN20" s="131"/>
      <c r="IGO20" s="131"/>
      <c r="IGP20" s="132"/>
      <c r="IGQ20" s="131"/>
      <c r="IGR20" s="131"/>
      <c r="IGS20" s="131"/>
      <c r="IGT20" s="131"/>
      <c r="IGU20" s="131"/>
      <c r="IGV20" s="131"/>
      <c r="IGW20" s="131"/>
      <c r="IGX20" s="131"/>
      <c r="IGY20" s="132"/>
      <c r="IGZ20" s="131"/>
      <c r="IHA20" s="131"/>
      <c r="IHB20" s="131"/>
      <c r="IHC20" s="131"/>
      <c r="IHD20" s="131"/>
      <c r="IHE20" s="131"/>
      <c r="IHF20" s="131"/>
      <c r="IHG20" s="131"/>
      <c r="IHH20" s="132"/>
      <c r="IHI20" s="131"/>
      <c r="IHJ20" s="131"/>
      <c r="IHK20" s="131"/>
      <c r="IHL20" s="131"/>
      <c r="IHM20" s="131"/>
      <c r="IHN20" s="131"/>
      <c r="IHO20" s="131"/>
      <c r="IHP20" s="131"/>
      <c r="IHQ20" s="132"/>
      <c r="IHR20" s="131"/>
      <c r="IHS20" s="131"/>
      <c r="IHT20" s="131"/>
      <c r="IHU20" s="131"/>
      <c r="IHV20" s="131"/>
      <c r="IHW20" s="131"/>
      <c r="IHX20" s="131"/>
      <c r="IHY20" s="131"/>
      <c r="IHZ20" s="132"/>
      <c r="IIA20" s="131"/>
      <c r="IIB20" s="131"/>
      <c r="IIC20" s="131"/>
      <c r="IID20" s="131"/>
      <c r="IIE20" s="131"/>
      <c r="IIF20" s="131"/>
      <c r="IIG20" s="131"/>
      <c r="IIH20" s="131"/>
      <c r="III20" s="132"/>
      <c r="IIJ20" s="131"/>
      <c r="IIK20" s="131"/>
      <c r="IIL20" s="131"/>
      <c r="IIM20" s="131"/>
      <c r="IIN20" s="131"/>
      <c r="IIO20" s="131"/>
      <c r="IIP20" s="131"/>
      <c r="IIQ20" s="131"/>
      <c r="IIR20" s="132"/>
      <c r="IIS20" s="131"/>
      <c r="IIT20" s="131"/>
      <c r="IIU20" s="131"/>
      <c r="IIV20" s="131"/>
      <c r="IIW20" s="131"/>
      <c r="IIX20" s="131"/>
      <c r="IIY20" s="131"/>
      <c r="IIZ20" s="131"/>
      <c r="IJA20" s="132"/>
      <c r="IJB20" s="131"/>
      <c r="IJC20" s="131"/>
      <c r="IJD20" s="131"/>
      <c r="IJE20" s="131"/>
      <c r="IJF20" s="131"/>
      <c r="IJG20" s="131"/>
      <c r="IJH20" s="131"/>
      <c r="IJI20" s="131"/>
      <c r="IJJ20" s="132"/>
      <c r="IJK20" s="131"/>
      <c r="IJL20" s="131"/>
      <c r="IJM20" s="131"/>
      <c r="IJN20" s="131"/>
      <c r="IJO20" s="131"/>
      <c r="IJP20" s="131"/>
      <c r="IJQ20" s="131"/>
      <c r="IJR20" s="131"/>
      <c r="IJS20" s="132"/>
      <c r="IJT20" s="131"/>
      <c r="IJU20" s="131"/>
      <c r="IJV20" s="131"/>
      <c r="IJW20" s="131"/>
      <c r="IJX20" s="131"/>
      <c r="IJY20" s="131"/>
      <c r="IJZ20" s="131"/>
      <c r="IKA20" s="131"/>
      <c r="IKB20" s="132"/>
      <c r="IKC20" s="131"/>
      <c r="IKD20" s="131"/>
      <c r="IKE20" s="131"/>
      <c r="IKF20" s="131"/>
      <c r="IKG20" s="131"/>
      <c r="IKH20" s="131"/>
      <c r="IKI20" s="131"/>
      <c r="IKJ20" s="131"/>
      <c r="IKK20" s="132"/>
      <c r="IKL20" s="131"/>
      <c r="IKM20" s="131"/>
      <c r="IKN20" s="131"/>
      <c r="IKO20" s="131"/>
      <c r="IKP20" s="131"/>
      <c r="IKQ20" s="131"/>
      <c r="IKR20" s="131"/>
      <c r="IKS20" s="131"/>
      <c r="IKT20" s="132"/>
      <c r="IKU20" s="131"/>
      <c r="IKV20" s="131"/>
      <c r="IKW20" s="131"/>
      <c r="IKX20" s="131"/>
      <c r="IKY20" s="131"/>
      <c r="IKZ20" s="131"/>
      <c r="ILA20" s="131"/>
      <c r="ILB20" s="131"/>
      <c r="ILC20" s="132"/>
      <c r="ILD20" s="131"/>
      <c r="ILE20" s="131"/>
      <c r="ILF20" s="131"/>
      <c r="ILG20" s="131"/>
      <c r="ILH20" s="131"/>
      <c r="ILI20" s="131"/>
      <c r="ILJ20" s="131"/>
      <c r="ILK20" s="131"/>
      <c r="ILL20" s="132"/>
      <c r="ILM20" s="131"/>
      <c r="ILN20" s="131"/>
      <c r="ILO20" s="131"/>
      <c r="ILP20" s="131"/>
      <c r="ILQ20" s="131"/>
      <c r="ILR20" s="131"/>
      <c r="ILS20" s="131"/>
      <c r="ILT20" s="131"/>
      <c r="ILU20" s="132"/>
      <c r="ILV20" s="131"/>
      <c r="ILW20" s="131"/>
      <c r="ILX20" s="131"/>
      <c r="ILY20" s="131"/>
      <c r="ILZ20" s="131"/>
      <c r="IMA20" s="131"/>
      <c r="IMB20" s="131"/>
      <c r="IMC20" s="131"/>
      <c r="IMD20" s="132"/>
      <c r="IME20" s="131"/>
      <c r="IMF20" s="131"/>
      <c r="IMG20" s="131"/>
      <c r="IMH20" s="131"/>
      <c r="IMI20" s="131"/>
      <c r="IMJ20" s="131"/>
      <c r="IMK20" s="131"/>
      <c r="IML20" s="131"/>
      <c r="IMM20" s="132"/>
      <c r="IMN20" s="131"/>
      <c r="IMO20" s="131"/>
      <c r="IMP20" s="131"/>
      <c r="IMQ20" s="131"/>
      <c r="IMR20" s="131"/>
      <c r="IMS20" s="131"/>
      <c r="IMT20" s="131"/>
      <c r="IMU20" s="131"/>
      <c r="IMV20" s="132"/>
      <c r="IMW20" s="131"/>
      <c r="IMX20" s="131"/>
      <c r="IMY20" s="131"/>
      <c r="IMZ20" s="131"/>
      <c r="INA20" s="131"/>
      <c r="INB20" s="131"/>
      <c r="INC20" s="131"/>
      <c r="IND20" s="131"/>
      <c r="INE20" s="132"/>
      <c r="INF20" s="131"/>
      <c r="ING20" s="131"/>
      <c r="INH20" s="131"/>
      <c r="INI20" s="131"/>
      <c r="INJ20" s="131"/>
      <c r="INK20" s="131"/>
      <c r="INL20" s="131"/>
      <c r="INM20" s="131"/>
      <c r="INN20" s="132"/>
      <c r="INO20" s="131"/>
      <c r="INP20" s="131"/>
      <c r="INQ20" s="131"/>
      <c r="INR20" s="131"/>
      <c r="INS20" s="131"/>
      <c r="INT20" s="131"/>
      <c r="INU20" s="131"/>
      <c r="INV20" s="131"/>
      <c r="INW20" s="132"/>
      <c r="INX20" s="131"/>
      <c r="INY20" s="131"/>
      <c r="INZ20" s="131"/>
      <c r="IOA20" s="131"/>
      <c r="IOB20" s="131"/>
      <c r="IOC20" s="131"/>
      <c r="IOD20" s="131"/>
      <c r="IOE20" s="131"/>
      <c r="IOF20" s="132"/>
      <c r="IOG20" s="131"/>
      <c r="IOH20" s="131"/>
      <c r="IOI20" s="131"/>
      <c r="IOJ20" s="131"/>
      <c r="IOK20" s="131"/>
      <c r="IOL20" s="131"/>
      <c r="IOM20" s="131"/>
      <c r="ION20" s="131"/>
      <c r="IOO20" s="132"/>
      <c r="IOP20" s="131"/>
      <c r="IOQ20" s="131"/>
      <c r="IOR20" s="131"/>
      <c r="IOS20" s="131"/>
      <c r="IOT20" s="131"/>
      <c r="IOU20" s="131"/>
      <c r="IOV20" s="131"/>
      <c r="IOW20" s="131"/>
      <c r="IOX20" s="132"/>
      <c r="IOY20" s="131"/>
      <c r="IOZ20" s="131"/>
      <c r="IPA20" s="131"/>
      <c r="IPB20" s="131"/>
      <c r="IPC20" s="131"/>
      <c r="IPD20" s="131"/>
      <c r="IPE20" s="131"/>
      <c r="IPF20" s="131"/>
      <c r="IPG20" s="132"/>
      <c r="IPH20" s="131"/>
      <c r="IPI20" s="131"/>
      <c r="IPJ20" s="131"/>
      <c r="IPK20" s="131"/>
      <c r="IPL20" s="131"/>
      <c r="IPM20" s="131"/>
      <c r="IPN20" s="131"/>
      <c r="IPO20" s="131"/>
      <c r="IPP20" s="132"/>
      <c r="IPQ20" s="131"/>
      <c r="IPR20" s="131"/>
      <c r="IPS20" s="131"/>
      <c r="IPT20" s="131"/>
      <c r="IPU20" s="131"/>
      <c r="IPV20" s="131"/>
      <c r="IPW20" s="131"/>
      <c r="IPX20" s="131"/>
      <c r="IPY20" s="132"/>
      <c r="IPZ20" s="131"/>
      <c r="IQA20" s="131"/>
      <c r="IQB20" s="131"/>
      <c r="IQC20" s="131"/>
      <c r="IQD20" s="131"/>
      <c r="IQE20" s="131"/>
      <c r="IQF20" s="131"/>
      <c r="IQG20" s="131"/>
      <c r="IQH20" s="132"/>
      <c r="IQI20" s="131"/>
      <c r="IQJ20" s="131"/>
      <c r="IQK20" s="131"/>
      <c r="IQL20" s="131"/>
      <c r="IQM20" s="131"/>
      <c r="IQN20" s="131"/>
      <c r="IQO20" s="131"/>
      <c r="IQP20" s="131"/>
      <c r="IQQ20" s="132"/>
      <c r="IQR20" s="131"/>
      <c r="IQS20" s="131"/>
      <c r="IQT20" s="131"/>
      <c r="IQU20" s="131"/>
      <c r="IQV20" s="131"/>
      <c r="IQW20" s="131"/>
      <c r="IQX20" s="131"/>
      <c r="IQY20" s="131"/>
      <c r="IQZ20" s="132"/>
      <c r="IRA20" s="131"/>
      <c r="IRB20" s="131"/>
      <c r="IRC20" s="131"/>
      <c r="IRD20" s="131"/>
      <c r="IRE20" s="131"/>
      <c r="IRF20" s="131"/>
      <c r="IRG20" s="131"/>
      <c r="IRH20" s="131"/>
      <c r="IRI20" s="132"/>
      <c r="IRJ20" s="131"/>
      <c r="IRK20" s="131"/>
      <c r="IRL20" s="131"/>
      <c r="IRM20" s="131"/>
      <c r="IRN20" s="131"/>
      <c r="IRO20" s="131"/>
      <c r="IRP20" s="131"/>
      <c r="IRQ20" s="131"/>
      <c r="IRR20" s="132"/>
      <c r="IRS20" s="131"/>
      <c r="IRT20" s="131"/>
      <c r="IRU20" s="131"/>
      <c r="IRV20" s="131"/>
      <c r="IRW20" s="131"/>
      <c r="IRX20" s="131"/>
      <c r="IRY20" s="131"/>
      <c r="IRZ20" s="131"/>
      <c r="ISA20" s="132"/>
      <c r="ISB20" s="131"/>
      <c r="ISC20" s="131"/>
      <c r="ISD20" s="131"/>
      <c r="ISE20" s="131"/>
      <c r="ISF20" s="131"/>
      <c r="ISG20" s="131"/>
      <c r="ISH20" s="131"/>
      <c r="ISI20" s="131"/>
      <c r="ISJ20" s="132"/>
      <c r="ISK20" s="131"/>
      <c r="ISL20" s="131"/>
      <c r="ISM20" s="131"/>
      <c r="ISN20" s="131"/>
      <c r="ISO20" s="131"/>
      <c r="ISP20" s="131"/>
      <c r="ISQ20" s="131"/>
      <c r="ISR20" s="131"/>
      <c r="ISS20" s="132"/>
      <c r="IST20" s="131"/>
      <c r="ISU20" s="131"/>
      <c r="ISV20" s="131"/>
      <c r="ISW20" s="131"/>
      <c r="ISX20" s="131"/>
      <c r="ISY20" s="131"/>
      <c r="ISZ20" s="131"/>
      <c r="ITA20" s="131"/>
      <c r="ITB20" s="132"/>
      <c r="ITC20" s="131"/>
      <c r="ITD20" s="131"/>
      <c r="ITE20" s="131"/>
      <c r="ITF20" s="131"/>
      <c r="ITG20" s="131"/>
      <c r="ITH20" s="131"/>
      <c r="ITI20" s="131"/>
      <c r="ITJ20" s="131"/>
      <c r="ITK20" s="132"/>
      <c r="ITL20" s="131"/>
      <c r="ITM20" s="131"/>
      <c r="ITN20" s="131"/>
      <c r="ITO20" s="131"/>
      <c r="ITP20" s="131"/>
      <c r="ITQ20" s="131"/>
      <c r="ITR20" s="131"/>
      <c r="ITS20" s="131"/>
      <c r="ITT20" s="132"/>
      <c r="ITU20" s="131"/>
      <c r="ITV20" s="131"/>
      <c r="ITW20" s="131"/>
      <c r="ITX20" s="131"/>
      <c r="ITY20" s="131"/>
      <c r="ITZ20" s="131"/>
      <c r="IUA20" s="131"/>
      <c r="IUB20" s="131"/>
      <c r="IUC20" s="132"/>
      <c r="IUD20" s="131"/>
      <c r="IUE20" s="131"/>
      <c r="IUF20" s="131"/>
      <c r="IUG20" s="131"/>
      <c r="IUH20" s="131"/>
      <c r="IUI20" s="131"/>
      <c r="IUJ20" s="131"/>
      <c r="IUK20" s="131"/>
      <c r="IUL20" s="132"/>
      <c r="IUM20" s="131"/>
      <c r="IUN20" s="131"/>
      <c r="IUO20" s="131"/>
      <c r="IUP20" s="131"/>
      <c r="IUQ20" s="131"/>
      <c r="IUR20" s="131"/>
      <c r="IUS20" s="131"/>
      <c r="IUT20" s="131"/>
      <c r="IUU20" s="132"/>
      <c r="IUV20" s="131"/>
      <c r="IUW20" s="131"/>
      <c r="IUX20" s="131"/>
      <c r="IUY20" s="131"/>
      <c r="IUZ20" s="131"/>
      <c r="IVA20" s="131"/>
      <c r="IVB20" s="131"/>
      <c r="IVC20" s="131"/>
      <c r="IVD20" s="132"/>
      <c r="IVE20" s="131"/>
      <c r="IVF20" s="131"/>
      <c r="IVG20" s="131"/>
      <c r="IVH20" s="131"/>
      <c r="IVI20" s="131"/>
      <c r="IVJ20" s="131"/>
      <c r="IVK20" s="131"/>
      <c r="IVL20" s="131"/>
      <c r="IVM20" s="132"/>
      <c r="IVN20" s="131"/>
      <c r="IVO20" s="131"/>
      <c r="IVP20" s="131"/>
      <c r="IVQ20" s="131"/>
      <c r="IVR20" s="131"/>
      <c r="IVS20" s="131"/>
      <c r="IVT20" s="131"/>
      <c r="IVU20" s="131"/>
      <c r="IVV20" s="132"/>
      <c r="IVW20" s="131"/>
      <c r="IVX20" s="131"/>
      <c r="IVY20" s="131"/>
      <c r="IVZ20" s="131"/>
      <c r="IWA20" s="131"/>
      <c r="IWB20" s="131"/>
      <c r="IWC20" s="131"/>
      <c r="IWD20" s="131"/>
      <c r="IWE20" s="132"/>
      <c r="IWF20" s="131"/>
      <c r="IWG20" s="131"/>
      <c r="IWH20" s="131"/>
      <c r="IWI20" s="131"/>
      <c r="IWJ20" s="131"/>
      <c r="IWK20" s="131"/>
      <c r="IWL20" s="131"/>
      <c r="IWM20" s="131"/>
      <c r="IWN20" s="132"/>
      <c r="IWO20" s="131"/>
      <c r="IWP20" s="131"/>
      <c r="IWQ20" s="131"/>
      <c r="IWR20" s="131"/>
      <c r="IWS20" s="131"/>
      <c r="IWT20" s="131"/>
      <c r="IWU20" s="131"/>
      <c r="IWV20" s="131"/>
      <c r="IWW20" s="132"/>
      <c r="IWX20" s="131"/>
      <c r="IWY20" s="131"/>
      <c r="IWZ20" s="131"/>
      <c r="IXA20" s="131"/>
      <c r="IXB20" s="131"/>
      <c r="IXC20" s="131"/>
      <c r="IXD20" s="131"/>
      <c r="IXE20" s="131"/>
      <c r="IXF20" s="132"/>
      <c r="IXG20" s="131"/>
      <c r="IXH20" s="131"/>
      <c r="IXI20" s="131"/>
      <c r="IXJ20" s="131"/>
      <c r="IXK20" s="131"/>
      <c r="IXL20" s="131"/>
      <c r="IXM20" s="131"/>
      <c r="IXN20" s="131"/>
      <c r="IXO20" s="132"/>
      <c r="IXP20" s="131"/>
      <c r="IXQ20" s="131"/>
      <c r="IXR20" s="131"/>
      <c r="IXS20" s="131"/>
      <c r="IXT20" s="131"/>
      <c r="IXU20" s="131"/>
      <c r="IXV20" s="131"/>
      <c r="IXW20" s="131"/>
      <c r="IXX20" s="132"/>
      <c r="IXY20" s="131"/>
      <c r="IXZ20" s="131"/>
      <c r="IYA20" s="131"/>
      <c r="IYB20" s="131"/>
      <c r="IYC20" s="131"/>
      <c r="IYD20" s="131"/>
      <c r="IYE20" s="131"/>
      <c r="IYF20" s="131"/>
      <c r="IYG20" s="132"/>
      <c r="IYH20" s="131"/>
      <c r="IYI20" s="131"/>
      <c r="IYJ20" s="131"/>
      <c r="IYK20" s="131"/>
      <c r="IYL20" s="131"/>
      <c r="IYM20" s="131"/>
      <c r="IYN20" s="131"/>
      <c r="IYO20" s="131"/>
      <c r="IYP20" s="132"/>
      <c r="IYQ20" s="131"/>
      <c r="IYR20" s="131"/>
      <c r="IYS20" s="131"/>
      <c r="IYT20" s="131"/>
      <c r="IYU20" s="131"/>
      <c r="IYV20" s="131"/>
      <c r="IYW20" s="131"/>
      <c r="IYX20" s="131"/>
      <c r="IYY20" s="132"/>
      <c r="IYZ20" s="131"/>
      <c r="IZA20" s="131"/>
      <c r="IZB20" s="131"/>
      <c r="IZC20" s="131"/>
      <c r="IZD20" s="131"/>
      <c r="IZE20" s="131"/>
      <c r="IZF20" s="131"/>
      <c r="IZG20" s="131"/>
      <c r="IZH20" s="132"/>
      <c r="IZI20" s="131"/>
      <c r="IZJ20" s="131"/>
      <c r="IZK20" s="131"/>
      <c r="IZL20" s="131"/>
      <c r="IZM20" s="131"/>
      <c r="IZN20" s="131"/>
      <c r="IZO20" s="131"/>
      <c r="IZP20" s="131"/>
      <c r="IZQ20" s="132"/>
      <c r="IZR20" s="131"/>
      <c r="IZS20" s="131"/>
      <c r="IZT20" s="131"/>
      <c r="IZU20" s="131"/>
      <c r="IZV20" s="131"/>
      <c r="IZW20" s="131"/>
      <c r="IZX20" s="131"/>
      <c r="IZY20" s="131"/>
      <c r="IZZ20" s="132"/>
      <c r="JAA20" s="131"/>
      <c r="JAB20" s="131"/>
      <c r="JAC20" s="131"/>
      <c r="JAD20" s="131"/>
      <c r="JAE20" s="131"/>
      <c r="JAF20" s="131"/>
      <c r="JAG20" s="131"/>
      <c r="JAH20" s="131"/>
      <c r="JAI20" s="132"/>
      <c r="JAJ20" s="131"/>
      <c r="JAK20" s="131"/>
      <c r="JAL20" s="131"/>
      <c r="JAM20" s="131"/>
      <c r="JAN20" s="131"/>
      <c r="JAO20" s="131"/>
      <c r="JAP20" s="131"/>
      <c r="JAQ20" s="131"/>
      <c r="JAR20" s="132"/>
      <c r="JAS20" s="131"/>
      <c r="JAT20" s="131"/>
      <c r="JAU20" s="131"/>
      <c r="JAV20" s="131"/>
      <c r="JAW20" s="131"/>
      <c r="JAX20" s="131"/>
      <c r="JAY20" s="131"/>
      <c r="JAZ20" s="131"/>
      <c r="JBA20" s="132"/>
      <c r="JBB20" s="131"/>
      <c r="JBC20" s="131"/>
      <c r="JBD20" s="131"/>
      <c r="JBE20" s="131"/>
      <c r="JBF20" s="131"/>
      <c r="JBG20" s="131"/>
      <c r="JBH20" s="131"/>
      <c r="JBI20" s="131"/>
      <c r="JBJ20" s="132"/>
      <c r="JBK20" s="131"/>
      <c r="JBL20" s="131"/>
      <c r="JBM20" s="131"/>
      <c r="JBN20" s="131"/>
      <c r="JBO20" s="131"/>
      <c r="JBP20" s="131"/>
      <c r="JBQ20" s="131"/>
      <c r="JBR20" s="131"/>
      <c r="JBS20" s="132"/>
      <c r="JBT20" s="131"/>
      <c r="JBU20" s="131"/>
      <c r="JBV20" s="131"/>
      <c r="JBW20" s="131"/>
      <c r="JBX20" s="131"/>
      <c r="JBY20" s="131"/>
      <c r="JBZ20" s="131"/>
      <c r="JCA20" s="131"/>
      <c r="JCB20" s="132"/>
      <c r="JCC20" s="131"/>
      <c r="JCD20" s="131"/>
      <c r="JCE20" s="131"/>
      <c r="JCF20" s="131"/>
      <c r="JCG20" s="131"/>
      <c r="JCH20" s="131"/>
      <c r="JCI20" s="131"/>
      <c r="JCJ20" s="131"/>
      <c r="JCK20" s="132"/>
      <c r="JCL20" s="131"/>
      <c r="JCM20" s="131"/>
      <c r="JCN20" s="131"/>
      <c r="JCO20" s="131"/>
      <c r="JCP20" s="131"/>
      <c r="JCQ20" s="131"/>
      <c r="JCR20" s="131"/>
      <c r="JCS20" s="131"/>
      <c r="JCT20" s="132"/>
      <c r="JCU20" s="131"/>
      <c r="JCV20" s="131"/>
      <c r="JCW20" s="131"/>
      <c r="JCX20" s="131"/>
      <c r="JCY20" s="131"/>
      <c r="JCZ20" s="131"/>
      <c r="JDA20" s="131"/>
      <c r="JDB20" s="131"/>
      <c r="JDC20" s="132"/>
      <c r="JDD20" s="131"/>
      <c r="JDE20" s="131"/>
      <c r="JDF20" s="131"/>
      <c r="JDG20" s="131"/>
      <c r="JDH20" s="131"/>
      <c r="JDI20" s="131"/>
      <c r="JDJ20" s="131"/>
      <c r="JDK20" s="131"/>
      <c r="JDL20" s="132"/>
      <c r="JDM20" s="131"/>
      <c r="JDN20" s="131"/>
      <c r="JDO20" s="131"/>
      <c r="JDP20" s="131"/>
      <c r="JDQ20" s="131"/>
      <c r="JDR20" s="131"/>
      <c r="JDS20" s="131"/>
      <c r="JDT20" s="131"/>
      <c r="JDU20" s="132"/>
      <c r="JDV20" s="131"/>
      <c r="JDW20" s="131"/>
      <c r="JDX20" s="131"/>
      <c r="JDY20" s="131"/>
      <c r="JDZ20" s="131"/>
      <c r="JEA20" s="131"/>
      <c r="JEB20" s="131"/>
      <c r="JEC20" s="131"/>
      <c r="JED20" s="132"/>
      <c r="JEE20" s="131"/>
      <c r="JEF20" s="131"/>
      <c r="JEG20" s="131"/>
      <c r="JEH20" s="131"/>
      <c r="JEI20" s="131"/>
      <c r="JEJ20" s="131"/>
      <c r="JEK20" s="131"/>
      <c r="JEL20" s="131"/>
      <c r="JEM20" s="132"/>
      <c r="JEN20" s="131"/>
      <c r="JEO20" s="131"/>
      <c r="JEP20" s="131"/>
      <c r="JEQ20" s="131"/>
      <c r="JER20" s="131"/>
      <c r="JES20" s="131"/>
      <c r="JET20" s="131"/>
      <c r="JEU20" s="131"/>
      <c r="JEV20" s="132"/>
      <c r="JEW20" s="131"/>
      <c r="JEX20" s="131"/>
      <c r="JEY20" s="131"/>
      <c r="JEZ20" s="131"/>
      <c r="JFA20" s="131"/>
      <c r="JFB20" s="131"/>
      <c r="JFC20" s="131"/>
      <c r="JFD20" s="131"/>
      <c r="JFE20" s="132"/>
      <c r="JFF20" s="131"/>
      <c r="JFG20" s="131"/>
      <c r="JFH20" s="131"/>
      <c r="JFI20" s="131"/>
      <c r="JFJ20" s="131"/>
      <c r="JFK20" s="131"/>
      <c r="JFL20" s="131"/>
      <c r="JFM20" s="131"/>
      <c r="JFN20" s="132"/>
      <c r="JFO20" s="131"/>
      <c r="JFP20" s="131"/>
      <c r="JFQ20" s="131"/>
      <c r="JFR20" s="131"/>
      <c r="JFS20" s="131"/>
      <c r="JFT20" s="131"/>
      <c r="JFU20" s="131"/>
      <c r="JFV20" s="131"/>
      <c r="JFW20" s="132"/>
      <c r="JFX20" s="131"/>
      <c r="JFY20" s="131"/>
      <c r="JFZ20" s="131"/>
      <c r="JGA20" s="131"/>
      <c r="JGB20" s="131"/>
      <c r="JGC20" s="131"/>
      <c r="JGD20" s="131"/>
      <c r="JGE20" s="131"/>
      <c r="JGF20" s="132"/>
      <c r="JGG20" s="131"/>
      <c r="JGH20" s="131"/>
      <c r="JGI20" s="131"/>
      <c r="JGJ20" s="131"/>
      <c r="JGK20" s="131"/>
      <c r="JGL20" s="131"/>
      <c r="JGM20" s="131"/>
      <c r="JGN20" s="131"/>
      <c r="JGO20" s="132"/>
      <c r="JGP20" s="131"/>
      <c r="JGQ20" s="131"/>
      <c r="JGR20" s="131"/>
      <c r="JGS20" s="131"/>
      <c r="JGT20" s="131"/>
      <c r="JGU20" s="131"/>
      <c r="JGV20" s="131"/>
      <c r="JGW20" s="131"/>
      <c r="JGX20" s="132"/>
      <c r="JGY20" s="131"/>
      <c r="JGZ20" s="131"/>
      <c r="JHA20" s="131"/>
      <c r="JHB20" s="131"/>
      <c r="JHC20" s="131"/>
      <c r="JHD20" s="131"/>
      <c r="JHE20" s="131"/>
      <c r="JHF20" s="131"/>
      <c r="JHG20" s="132"/>
      <c r="JHH20" s="131"/>
      <c r="JHI20" s="131"/>
      <c r="JHJ20" s="131"/>
      <c r="JHK20" s="131"/>
      <c r="JHL20" s="131"/>
      <c r="JHM20" s="131"/>
      <c r="JHN20" s="131"/>
      <c r="JHO20" s="131"/>
      <c r="JHP20" s="132"/>
      <c r="JHQ20" s="131"/>
      <c r="JHR20" s="131"/>
      <c r="JHS20" s="131"/>
      <c r="JHT20" s="131"/>
      <c r="JHU20" s="131"/>
      <c r="JHV20" s="131"/>
      <c r="JHW20" s="131"/>
      <c r="JHX20" s="131"/>
      <c r="JHY20" s="132"/>
      <c r="JHZ20" s="131"/>
      <c r="JIA20" s="131"/>
      <c r="JIB20" s="131"/>
      <c r="JIC20" s="131"/>
      <c r="JID20" s="131"/>
      <c r="JIE20" s="131"/>
      <c r="JIF20" s="131"/>
      <c r="JIG20" s="131"/>
      <c r="JIH20" s="132"/>
      <c r="JII20" s="131"/>
      <c r="JIJ20" s="131"/>
      <c r="JIK20" s="131"/>
      <c r="JIL20" s="131"/>
      <c r="JIM20" s="131"/>
      <c r="JIN20" s="131"/>
      <c r="JIO20" s="131"/>
      <c r="JIP20" s="131"/>
      <c r="JIQ20" s="132"/>
      <c r="JIR20" s="131"/>
      <c r="JIS20" s="131"/>
      <c r="JIT20" s="131"/>
      <c r="JIU20" s="131"/>
      <c r="JIV20" s="131"/>
      <c r="JIW20" s="131"/>
      <c r="JIX20" s="131"/>
      <c r="JIY20" s="131"/>
      <c r="JIZ20" s="132"/>
      <c r="JJA20" s="131"/>
      <c r="JJB20" s="131"/>
      <c r="JJC20" s="131"/>
      <c r="JJD20" s="131"/>
      <c r="JJE20" s="131"/>
      <c r="JJF20" s="131"/>
      <c r="JJG20" s="131"/>
      <c r="JJH20" s="131"/>
      <c r="JJI20" s="132"/>
      <c r="JJJ20" s="131"/>
      <c r="JJK20" s="131"/>
      <c r="JJL20" s="131"/>
      <c r="JJM20" s="131"/>
      <c r="JJN20" s="131"/>
      <c r="JJO20" s="131"/>
      <c r="JJP20" s="131"/>
      <c r="JJQ20" s="131"/>
      <c r="JJR20" s="132"/>
      <c r="JJS20" s="131"/>
      <c r="JJT20" s="131"/>
      <c r="JJU20" s="131"/>
      <c r="JJV20" s="131"/>
      <c r="JJW20" s="131"/>
      <c r="JJX20" s="131"/>
      <c r="JJY20" s="131"/>
      <c r="JJZ20" s="131"/>
      <c r="JKA20" s="132"/>
      <c r="JKB20" s="131"/>
      <c r="JKC20" s="131"/>
      <c r="JKD20" s="131"/>
      <c r="JKE20" s="131"/>
      <c r="JKF20" s="131"/>
      <c r="JKG20" s="131"/>
      <c r="JKH20" s="131"/>
      <c r="JKI20" s="131"/>
      <c r="JKJ20" s="132"/>
      <c r="JKK20" s="131"/>
      <c r="JKL20" s="131"/>
      <c r="JKM20" s="131"/>
      <c r="JKN20" s="131"/>
      <c r="JKO20" s="131"/>
      <c r="JKP20" s="131"/>
      <c r="JKQ20" s="131"/>
      <c r="JKR20" s="131"/>
      <c r="JKS20" s="132"/>
      <c r="JKT20" s="131"/>
      <c r="JKU20" s="131"/>
      <c r="JKV20" s="131"/>
      <c r="JKW20" s="131"/>
      <c r="JKX20" s="131"/>
      <c r="JKY20" s="131"/>
      <c r="JKZ20" s="131"/>
      <c r="JLA20" s="131"/>
      <c r="JLB20" s="132"/>
      <c r="JLC20" s="131"/>
      <c r="JLD20" s="131"/>
      <c r="JLE20" s="131"/>
      <c r="JLF20" s="131"/>
      <c r="JLG20" s="131"/>
      <c r="JLH20" s="131"/>
      <c r="JLI20" s="131"/>
      <c r="JLJ20" s="131"/>
      <c r="JLK20" s="132"/>
      <c r="JLL20" s="131"/>
      <c r="JLM20" s="131"/>
      <c r="JLN20" s="131"/>
      <c r="JLO20" s="131"/>
      <c r="JLP20" s="131"/>
      <c r="JLQ20" s="131"/>
      <c r="JLR20" s="131"/>
      <c r="JLS20" s="131"/>
      <c r="JLT20" s="132"/>
      <c r="JLU20" s="131"/>
      <c r="JLV20" s="131"/>
      <c r="JLW20" s="131"/>
      <c r="JLX20" s="131"/>
      <c r="JLY20" s="131"/>
      <c r="JLZ20" s="131"/>
      <c r="JMA20" s="131"/>
      <c r="JMB20" s="131"/>
      <c r="JMC20" s="132"/>
      <c r="JMD20" s="131"/>
      <c r="JME20" s="131"/>
      <c r="JMF20" s="131"/>
      <c r="JMG20" s="131"/>
      <c r="JMH20" s="131"/>
      <c r="JMI20" s="131"/>
      <c r="JMJ20" s="131"/>
      <c r="JMK20" s="131"/>
      <c r="JML20" s="132"/>
      <c r="JMM20" s="131"/>
      <c r="JMN20" s="131"/>
      <c r="JMO20" s="131"/>
      <c r="JMP20" s="131"/>
      <c r="JMQ20" s="131"/>
      <c r="JMR20" s="131"/>
      <c r="JMS20" s="131"/>
      <c r="JMT20" s="131"/>
      <c r="JMU20" s="132"/>
      <c r="JMV20" s="131"/>
      <c r="JMW20" s="131"/>
      <c r="JMX20" s="131"/>
      <c r="JMY20" s="131"/>
      <c r="JMZ20" s="131"/>
      <c r="JNA20" s="131"/>
      <c r="JNB20" s="131"/>
      <c r="JNC20" s="131"/>
      <c r="JND20" s="132"/>
      <c r="JNE20" s="131"/>
      <c r="JNF20" s="131"/>
      <c r="JNG20" s="131"/>
      <c r="JNH20" s="131"/>
      <c r="JNI20" s="131"/>
      <c r="JNJ20" s="131"/>
      <c r="JNK20" s="131"/>
      <c r="JNL20" s="131"/>
      <c r="JNM20" s="132"/>
      <c r="JNN20" s="131"/>
      <c r="JNO20" s="131"/>
      <c r="JNP20" s="131"/>
      <c r="JNQ20" s="131"/>
      <c r="JNR20" s="131"/>
      <c r="JNS20" s="131"/>
      <c r="JNT20" s="131"/>
      <c r="JNU20" s="131"/>
      <c r="JNV20" s="132"/>
      <c r="JNW20" s="131"/>
      <c r="JNX20" s="131"/>
      <c r="JNY20" s="131"/>
      <c r="JNZ20" s="131"/>
      <c r="JOA20" s="131"/>
      <c r="JOB20" s="131"/>
      <c r="JOC20" s="131"/>
      <c r="JOD20" s="131"/>
      <c r="JOE20" s="132"/>
      <c r="JOF20" s="131"/>
      <c r="JOG20" s="131"/>
      <c r="JOH20" s="131"/>
      <c r="JOI20" s="131"/>
      <c r="JOJ20" s="131"/>
      <c r="JOK20" s="131"/>
      <c r="JOL20" s="131"/>
      <c r="JOM20" s="131"/>
      <c r="JON20" s="132"/>
      <c r="JOO20" s="131"/>
      <c r="JOP20" s="131"/>
      <c r="JOQ20" s="131"/>
      <c r="JOR20" s="131"/>
      <c r="JOS20" s="131"/>
      <c r="JOT20" s="131"/>
      <c r="JOU20" s="131"/>
      <c r="JOV20" s="131"/>
      <c r="JOW20" s="132"/>
      <c r="JOX20" s="131"/>
      <c r="JOY20" s="131"/>
      <c r="JOZ20" s="131"/>
      <c r="JPA20" s="131"/>
      <c r="JPB20" s="131"/>
      <c r="JPC20" s="131"/>
      <c r="JPD20" s="131"/>
      <c r="JPE20" s="131"/>
      <c r="JPF20" s="132"/>
      <c r="JPG20" s="131"/>
      <c r="JPH20" s="131"/>
      <c r="JPI20" s="131"/>
      <c r="JPJ20" s="131"/>
      <c r="JPK20" s="131"/>
      <c r="JPL20" s="131"/>
      <c r="JPM20" s="131"/>
      <c r="JPN20" s="131"/>
      <c r="JPO20" s="132"/>
      <c r="JPP20" s="131"/>
      <c r="JPQ20" s="131"/>
      <c r="JPR20" s="131"/>
      <c r="JPS20" s="131"/>
      <c r="JPT20" s="131"/>
      <c r="JPU20" s="131"/>
      <c r="JPV20" s="131"/>
      <c r="JPW20" s="131"/>
      <c r="JPX20" s="132"/>
      <c r="JPY20" s="131"/>
      <c r="JPZ20" s="131"/>
      <c r="JQA20" s="131"/>
      <c r="JQB20" s="131"/>
      <c r="JQC20" s="131"/>
      <c r="JQD20" s="131"/>
      <c r="JQE20" s="131"/>
      <c r="JQF20" s="131"/>
      <c r="JQG20" s="132"/>
      <c r="JQH20" s="131"/>
      <c r="JQI20" s="131"/>
      <c r="JQJ20" s="131"/>
      <c r="JQK20" s="131"/>
      <c r="JQL20" s="131"/>
      <c r="JQM20" s="131"/>
      <c r="JQN20" s="131"/>
      <c r="JQO20" s="131"/>
      <c r="JQP20" s="132"/>
      <c r="JQQ20" s="131"/>
      <c r="JQR20" s="131"/>
      <c r="JQS20" s="131"/>
      <c r="JQT20" s="131"/>
      <c r="JQU20" s="131"/>
      <c r="JQV20" s="131"/>
      <c r="JQW20" s="131"/>
      <c r="JQX20" s="131"/>
      <c r="JQY20" s="132"/>
      <c r="JQZ20" s="131"/>
      <c r="JRA20" s="131"/>
      <c r="JRB20" s="131"/>
      <c r="JRC20" s="131"/>
      <c r="JRD20" s="131"/>
      <c r="JRE20" s="131"/>
      <c r="JRF20" s="131"/>
      <c r="JRG20" s="131"/>
      <c r="JRH20" s="132"/>
      <c r="JRI20" s="131"/>
      <c r="JRJ20" s="131"/>
      <c r="JRK20" s="131"/>
      <c r="JRL20" s="131"/>
      <c r="JRM20" s="131"/>
      <c r="JRN20" s="131"/>
      <c r="JRO20" s="131"/>
      <c r="JRP20" s="131"/>
      <c r="JRQ20" s="132"/>
      <c r="JRR20" s="131"/>
      <c r="JRS20" s="131"/>
      <c r="JRT20" s="131"/>
      <c r="JRU20" s="131"/>
      <c r="JRV20" s="131"/>
      <c r="JRW20" s="131"/>
      <c r="JRX20" s="131"/>
      <c r="JRY20" s="131"/>
      <c r="JRZ20" s="132"/>
      <c r="JSA20" s="131"/>
      <c r="JSB20" s="131"/>
      <c r="JSC20" s="131"/>
      <c r="JSD20" s="131"/>
      <c r="JSE20" s="131"/>
      <c r="JSF20" s="131"/>
      <c r="JSG20" s="131"/>
      <c r="JSH20" s="131"/>
      <c r="JSI20" s="132"/>
      <c r="JSJ20" s="131"/>
      <c r="JSK20" s="131"/>
      <c r="JSL20" s="131"/>
      <c r="JSM20" s="131"/>
      <c r="JSN20" s="131"/>
      <c r="JSO20" s="131"/>
      <c r="JSP20" s="131"/>
      <c r="JSQ20" s="131"/>
      <c r="JSR20" s="132"/>
      <c r="JSS20" s="131"/>
      <c r="JST20" s="131"/>
      <c r="JSU20" s="131"/>
      <c r="JSV20" s="131"/>
      <c r="JSW20" s="131"/>
      <c r="JSX20" s="131"/>
      <c r="JSY20" s="131"/>
      <c r="JSZ20" s="131"/>
      <c r="JTA20" s="132"/>
      <c r="JTB20" s="131"/>
      <c r="JTC20" s="131"/>
      <c r="JTD20" s="131"/>
      <c r="JTE20" s="131"/>
      <c r="JTF20" s="131"/>
      <c r="JTG20" s="131"/>
      <c r="JTH20" s="131"/>
      <c r="JTI20" s="131"/>
      <c r="JTJ20" s="132"/>
      <c r="JTK20" s="131"/>
      <c r="JTL20" s="131"/>
      <c r="JTM20" s="131"/>
      <c r="JTN20" s="131"/>
      <c r="JTO20" s="131"/>
      <c r="JTP20" s="131"/>
      <c r="JTQ20" s="131"/>
      <c r="JTR20" s="131"/>
      <c r="JTS20" s="132"/>
      <c r="JTT20" s="131"/>
      <c r="JTU20" s="131"/>
      <c r="JTV20" s="131"/>
      <c r="JTW20" s="131"/>
      <c r="JTX20" s="131"/>
      <c r="JTY20" s="131"/>
      <c r="JTZ20" s="131"/>
      <c r="JUA20" s="131"/>
      <c r="JUB20" s="132"/>
      <c r="JUC20" s="131"/>
      <c r="JUD20" s="131"/>
      <c r="JUE20" s="131"/>
      <c r="JUF20" s="131"/>
      <c r="JUG20" s="131"/>
      <c r="JUH20" s="131"/>
      <c r="JUI20" s="131"/>
      <c r="JUJ20" s="131"/>
      <c r="JUK20" s="132"/>
      <c r="JUL20" s="131"/>
      <c r="JUM20" s="131"/>
      <c r="JUN20" s="131"/>
      <c r="JUO20" s="131"/>
      <c r="JUP20" s="131"/>
      <c r="JUQ20" s="131"/>
      <c r="JUR20" s="131"/>
      <c r="JUS20" s="131"/>
      <c r="JUT20" s="132"/>
      <c r="JUU20" s="131"/>
      <c r="JUV20" s="131"/>
      <c r="JUW20" s="131"/>
      <c r="JUX20" s="131"/>
      <c r="JUY20" s="131"/>
      <c r="JUZ20" s="131"/>
      <c r="JVA20" s="131"/>
      <c r="JVB20" s="131"/>
      <c r="JVC20" s="132"/>
      <c r="JVD20" s="131"/>
      <c r="JVE20" s="131"/>
      <c r="JVF20" s="131"/>
      <c r="JVG20" s="131"/>
      <c r="JVH20" s="131"/>
      <c r="JVI20" s="131"/>
      <c r="JVJ20" s="131"/>
      <c r="JVK20" s="131"/>
      <c r="JVL20" s="132"/>
      <c r="JVM20" s="131"/>
      <c r="JVN20" s="131"/>
      <c r="JVO20" s="131"/>
      <c r="JVP20" s="131"/>
      <c r="JVQ20" s="131"/>
      <c r="JVR20" s="131"/>
      <c r="JVS20" s="131"/>
      <c r="JVT20" s="131"/>
      <c r="JVU20" s="132"/>
      <c r="JVV20" s="131"/>
      <c r="JVW20" s="131"/>
      <c r="JVX20" s="131"/>
      <c r="JVY20" s="131"/>
      <c r="JVZ20" s="131"/>
      <c r="JWA20" s="131"/>
      <c r="JWB20" s="131"/>
      <c r="JWC20" s="131"/>
      <c r="JWD20" s="132"/>
      <c r="JWE20" s="131"/>
      <c r="JWF20" s="131"/>
      <c r="JWG20" s="131"/>
      <c r="JWH20" s="131"/>
      <c r="JWI20" s="131"/>
      <c r="JWJ20" s="131"/>
      <c r="JWK20" s="131"/>
      <c r="JWL20" s="131"/>
      <c r="JWM20" s="132"/>
      <c r="JWN20" s="131"/>
      <c r="JWO20" s="131"/>
      <c r="JWP20" s="131"/>
      <c r="JWQ20" s="131"/>
      <c r="JWR20" s="131"/>
      <c r="JWS20" s="131"/>
      <c r="JWT20" s="131"/>
      <c r="JWU20" s="131"/>
      <c r="JWV20" s="132"/>
      <c r="JWW20" s="131"/>
      <c r="JWX20" s="131"/>
      <c r="JWY20" s="131"/>
      <c r="JWZ20" s="131"/>
      <c r="JXA20" s="131"/>
      <c r="JXB20" s="131"/>
      <c r="JXC20" s="131"/>
      <c r="JXD20" s="131"/>
      <c r="JXE20" s="132"/>
      <c r="JXF20" s="131"/>
      <c r="JXG20" s="131"/>
      <c r="JXH20" s="131"/>
      <c r="JXI20" s="131"/>
      <c r="JXJ20" s="131"/>
      <c r="JXK20" s="131"/>
      <c r="JXL20" s="131"/>
      <c r="JXM20" s="131"/>
      <c r="JXN20" s="132"/>
      <c r="JXO20" s="131"/>
      <c r="JXP20" s="131"/>
      <c r="JXQ20" s="131"/>
      <c r="JXR20" s="131"/>
      <c r="JXS20" s="131"/>
      <c r="JXT20" s="131"/>
      <c r="JXU20" s="131"/>
      <c r="JXV20" s="131"/>
      <c r="JXW20" s="132"/>
      <c r="JXX20" s="131"/>
      <c r="JXY20" s="131"/>
      <c r="JXZ20" s="131"/>
      <c r="JYA20" s="131"/>
      <c r="JYB20" s="131"/>
      <c r="JYC20" s="131"/>
      <c r="JYD20" s="131"/>
      <c r="JYE20" s="131"/>
      <c r="JYF20" s="132"/>
      <c r="JYG20" s="131"/>
      <c r="JYH20" s="131"/>
      <c r="JYI20" s="131"/>
      <c r="JYJ20" s="131"/>
      <c r="JYK20" s="131"/>
      <c r="JYL20" s="131"/>
      <c r="JYM20" s="131"/>
      <c r="JYN20" s="131"/>
      <c r="JYO20" s="132"/>
      <c r="JYP20" s="131"/>
      <c r="JYQ20" s="131"/>
      <c r="JYR20" s="131"/>
      <c r="JYS20" s="131"/>
      <c r="JYT20" s="131"/>
      <c r="JYU20" s="131"/>
      <c r="JYV20" s="131"/>
      <c r="JYW20" s="131"/>
      <c r="JYX20" s="132"/>
      <c r="JYY20" s="131"/>
      <c r="JYZ20" s="131"/>
      <c r="JZA20" s="131"/>
      <c r="JZB20" s="131"/>
      <c r="JZC20" s="131"/>
      <c r="JZD20" s="131"/>
      <c r="JZE20" s="131"/>
      <c r="JZF20" s="131"/>
      <c r="JZG20" s="132"/>
      <c r="JZH20" s="131"/>
      <c r="JZI20" s="131"/>
      <c r="JZJ20" s="131"/>
      <c r="JZK20" s="131"/>
      <c r="JZL20" s="131"/>
      <c r="JZM20" s="131"/>
      <c r="JZN20" s="131"/>
      <c r="JZO20" s="131"/>
      <c r="JZP20" s="132"/>
      <c r="JZQ20" s="131"/>
      <c r="JZR20" s="131"/>
      <c r="JZS20" s="131"/>
      <c r="JZT20" s="131"/>
      <c r="JZU20" s="131"/>
      <c r="JZV20" s="131"/>
      <c r="JZW20" s="131"/>
      <c r="JZX20" s="131"/>
      <c r="JZY20" s="132"/>
      <c r="JZZ20" s="131"/>
      <c r="KAA20" s="131"/>
      <c r="KAB20" s="131"/>
      <c r="KAC20" s="131"/>
      <c r="KAD20" s="131"/>
      <c r="KAE20" s="131"/>
      <c r="KAF20" s="131"/>
      <c r="KAG20" s="131"/>
      <c r="KAH20" s="132"/>
      <c r="KAI20" s="131"/>
      <c r="KAJ20" s="131"/>
      <c r="KAK20" s="131"/>
      <c r="KAL20" s="131"/>
      <c r="KAM20" s="131"/>
      <c r="KAN20" s="131"/>
      <c r="KAO20" s="131"/>
      <c r="KAP20" s="131"/>
      <c r="KAQ20" s="132"/>
      <c r="KAR20" s="131"/>
      <c r="KAS20" s="131"/>
      <c r="KAT20" s="131"/>
      <c r="KAU20" s="131"/>
      <c r="KAV20" s="131"/>
      <c r="KAW20" s="131"/>
      <c r="KAX20" s="131"/>
      <c r="KAY20" s="131"/>
      <c r="KAZ20" s="132"/>
      <c r="KBA20" s="131"/>
      <c r="KBB20" s="131"/>
      <c r="KBC20" s="131"/>
      <c r="KBD20" s="131"/>
      <c r="KBE20" s="131"/>
      <c r="KBF20" s="131"/>
      <c r="KBG20" s="131"/>
      <c r="KBH20" s="131"/>
      <c r="KBI20" s="132"/>
      <c r="KBJ20" s="131"/>
      <c r="KBK20" s="131"/>
      <c r="KBL20" s="131"/>
      <c r="KBM20" s="131"/>
      <c r="KBN20" s="131"/>
      <c r="KBO20" s="131"/>
      <c r="KBP20" s="131"/>
      <c r="KBQ20" s="131"/>
      <c r="KBR20" s="132"/>
      <c r="KBS20" s="131"/>
      <c r="KBT20" s="131"/>
      <c r="KBU20" s="131"/>
      <c r="KBV20" s="131"/>
      <c r="KBW20" s="131"/>
      <c r="KBX20" s="131"/>
      <c r="KBY20" s="131"/>
      <c r="KBZ20" s="131"/>
      <c r="KCA20" s="132"/>
      <c r="KCB20" s="131"/>
      <c r="KCC20" s="131"/>
      <c r="KCD20" s="131"/>
      <c r="KCE20" s="131"/>
      <c r="KCF20" s="131"/>
      <c r="KCG20" s="131"/>
      <c r="KCH20" s="131"/>
      <c r="KCI20" s="131"/>
      <c r="KCJ20" s="132"/>
      <c r="KCK20" s="131"/>
      <c r="KCL20" s="131"/>
      <c r="KCM20" s="131"/>
      <c r="KCN20" s="131"/>
      <c r="KCO20" s="131"/>
      <c r="KCP20" s="131"/>
      <c r="KCQ20" s="131"/>
      <c r="KCR20" s="131"/>
      <c r="KCS20" s="132"/>
      <c r="KCT20" s="131"/>
      <c r="KCU20" s="131"/>
      <c r="KCV20" s="131"/>
      <c r="KCW20" s="131"/>
      <c r="KCX20" s="131"/>
      <c r="KCY20" s="131"/>
      <c r="KCZ20" s="131"/>
      <c r="KDA20" s="131"/>
      <c r="KDB20" s="132"/>
      <c r="KDC20" s="131"/>
      <c r="KDD20" s="131"/>
      <c r="KDE20" s="131"/>
      <c r="KDF20" s="131"/>
      <c r="KDG20" s="131"/>
      <c r="KDH20" s="131"/>
      <c r="KDI20" s="131"/>
      <c r="KDJ20" s="131"/>
      <c r="KDK20" s="132"/>
      <c r="KDL20" s="131"/>
      <c r="KDM20" s="131"/>
      <c r="KDN20" s="131"/>
      <c r="KDO20" s="131"/>
      <c r="KDP20" s="131"/>
      <c r="KDQ20" s="131"/>
      <c r="KDR20" s="131"/>
      <c r="KDS20" s="131"/>
      <c r="KDT20" s="132"/>
      <c r="KDU20" s="131"/>
      <c r="KDV20" s="131"/>
      <c r="KDW20" s="131"/>
      <c r="KDX20" s="131"/>
      <c r="KDY20" s="131"/>
      <c r="KDZ20" s="131"/>
      <c r="KEA20" s="131"/>
      <c r="KEB20" s="131"/>
      <c r="KEC20" s="132"/>
      <c r="KED20" s="131"/>
      <c r="KEE20" s="131"/>
      <c r="KEF20" s="131"/>
      <c r="KEG20" s="131"/>
      <c r="KEH20" s="131"/>
      <c r="KEI20" s="131"/>
      <c r="KEJ20" s="131"/>
      <c r="KEK20" s="131"/>
      <c r="KEL20" s="132"/>
      <c r="KEM20" s="131"/>
      <c r="KEN20" s="131"/>
      <c r="KEO20" s="131"/>
      <c r="KEP20" s="131"/>
      <c r="KEQ20" s="131"/>
      <c r="KER20" s="131"/>
      <c r="KES20" s="131"/>
      <c r="KET20" s="131"/>
      <c r="KEU20" s="132"/>
      <c r="KEV20" s="131"/>
      <c r="KEW20" s="131"/>
      <c r="KEX20" s="131"/>
      <c r="KEY20" s="131"/>
      <c r="KEZ20" s="131"/>
      <c r="KFA20" s="131"/>
      <c r="KFB20" s="131"/>
      <c r="KFC20" s="131"/>
      <c r="KFD20" s="132"/>
      <c r="KFE20" s="131"/>
      <c r="KFF20" s="131"/>
      <c r="KFG20" s="131"/>
      <c r="KFH20" s="131"/>
      <c r="KFI20" s="131"/>
      <c r="KFJ20" s="131"/>
      <c r="KFK20" s="131"/>
      <c r="KFL20" s="131"/>
      <c r="KFM20" s="132"/>
      <c r="KFN20" s="131"/>
      <c r="KFO20" s="131"/>
      <c r="KFP20" s="131"/>
      <c r="KFQ20" s="131"/>
      <c r="KFR20" s="131"/>
      <c r="KFS20" s="131"/>
      <c r="KFT20" s="131"/>
      <c r="KFU20" s="131"/>
      <c r="KFV20" s="132"/>
      <c r="KFW20" s="131"/>
      <c r="KFX20" s="131"/>
      <c r="KFY20" s="131"/>
      <c r="KFZ20" s="131"/>
      <c r="KGA20" s="131"/>
      <c r="KGB20" s="131"/>
      <c r="KGC20" s="131"/>
      <c r="KGD20" s="131"/>
      <c r="KGE20" s="132"/>
      <c r="KGF20" s="131"/>
      <c r="KGG20" s="131"/>
      <c r="KGH20" s="131"/>
      <c r="KGI20" s="131"/>
      <c r="KGJ20" s="131"/>
      <c r="KGK20" s="131"/>
      <c r="KGL20" s="131"/>
      <c r="KGM20" s="131"/>
      <c r="KGN20" s="132"/>
      <c r="KGO20" s="131"/>
      <c r="KGP20" s="131"/>
      <c r="KGQ20" s="131"/>
      <c r="KGR20" s="131"/>
      <c r="KGS20" s="131"/>
      <c r="KGT20" s="131"/>
      <c r="KGU20" s="131"/>
      <c r="KGV20" s="131"/>
      <c r="KGW20" s="132"/>
      <c r="KGX20" s="131"/>
      <c r="KGY20" s="131"/>
      <c r="KGZ20" s="131"/>
      <c r="KHA20" s="131"/>
      <c r="KHB20" s="131"/>
      <c r="KHC20" s="131"/>
      <c r="KHD20" s="131"/>
      <c r="KHE20" s="131"/>
      <c r="KHF20" s="132"/>
      <c r="KHG20" s="131"/>
      <c r="KHH20" s="131"/>
      <c r="KHI20" s="131"/>
      <c r="KHJ20" s="131"/>
      <c r="KHK20" s="131"/>
      <c r="KHL20" s="131"/>
      <c r="KHM20" s="131"/>
      <c r="KHN20" s="131"/>
      <c r="KHO20" s="132"/>
      <c r="KHP20" s="131"/>
      <c r="KHQ20" s="131"/>
      <c r="KHR20" s="131"/>
      <c r="KHS20" s="131"/>
      <c r="KHT20" s="131"/>
      <c r="KHU20" s="131"/>
      <c r="KHV20" s="131"/>
      <c r="KHW20" s="131"/>
      <c r="KHX20" s="132"/>
      <c r="KHY20" s="131"/>
      <c r="KHZ20" s="131"/>
      <c r="KIA20" s="131"/>
      <c r="KIB20" s="131"/>
      <c r="KIC20" s="131"/>
      <c r="KID20" s="131"/>
      <c r="KIE20" s="131"/>
      <c r="KIF20" s="131"/>
      <c r="KIG20" s="132"/>
      <c r="KIH20" s="131"/>
      <c r="KII20" s="131"/>
      <c r="KIJ20" s="131"/>
      <c r="KIK20" s="131"/>
      <c r="KIL20" s="131"/>
      <c r="KIM20" s="131"/>
      <c r="KIN20" s="131"/>
      <c r="KIO20" s="131"/>
      <c r="KIP20" s="132"/>
      <c r="KIQ20" s="131"/>
      <c r="KIR20" s="131"/>
      <c r="KIS20" s="131"/>
      <c r="KIT20" s="131"/>
      <c r="KIU20" s="131"/>
      <c r="KIV20" s="131"/>
      <c r="KIW20" s="131"/>
      <c r="KIX20" s="131"/>
      <c r="KIY20" s="132"/>
      <c r="KIZ20" s="131"/>
      <c r="KJA20" s="131"/>
      <c r="KJB20" s="131"/>
      <c r="KJC20" s="131"/>
      <c r="KJD20" s="131"/>
      <c r="KJE20" s="131"/>
      <c r="KJF20" s="131"/>
      <c r="KJG20" s="131"/>
      <c r="KJH20" s="132"/>
      <c r="KJI20" s="131"/>
      <c r="KJJ20" s="131"/>
      <c r="KJK20" s="131"/>
      <c r="KJL20" s="131"/>
      <c r="KJM20" s="131"/>
      <c r="KJN20" s="131"/>
      <c r="KJO20" s="131"/>
      <c r="KJP20" s="131"/>
      <c r="KJQ20" s="132"/>
      <c r="KJR20" s="131"/>
      <c r="KJS20" s="131"/>
      <c r="KJT20" s="131"/>
      <c r="KJU20" s="131"/>
      <c r="KJV20" s="131"/>
      <c r="KJW20" s="131"/>
      <c r="KJX20" s="131"/>
      <c r="KJY20" s="131"/>
      <c r="KJZ20" s="132"/>
      <c r="KKA20" s="131"/>
      <c r="KKB20" s="131"/>
      <c r="KKC20" s="131"/>
      <c r="KKD20" s="131"/>
      <c r="KKE20" s="131"/>
      <c r="KKF20" s="131"/>
      <c r="KKG20" s="131"/>
      <c r="KKH20" s="131"/>
      <c r="KKI20" s="132"/>
      <c r="KKJ20" s="131"/>
      <c r="KKK20" s="131"/>
      <c r="KKL20" s="131"/>
      <c r="KKM20" s="131"/>
      <c r="KKN20" s="131"/>
      <c r="KKO20" s="131"/>
      <c r="KKP20" s="131"/>
      <c r="KKQ20" s="131"/>
      <c r="KKR20" s="132"/>
      <c r="KKS20" s="131"/>
      <c r="KKT20" s="131"/>
      <c r="KKU20" s="131"/>
      <c r="KKV20" s="131"/>
      <c r="KKW20" s="131"/>
      <c r="KKX20" s="131"/>
      <c r="KKY20" s="131"/>
      <c r="KKZ20" s="131"/>
      <c r="KLA20" s="132"/>
      <c r="KLB20" s="131"/>
      <c r="KLC20" s="131"/>
      <c r="KLD20" s="131"/>
      <c r="KLE20" s="131"/>
      <c r="KLF20" s="131"/>
      <c r="KLG20" s="131"/>
      <c r="KLH20" s="131"/>
      <c r="KLI20" s="131"/>
      <c r="KLJ20" s="132"/>
      <c r="KLK20" s="131"/>
      <c r="KLL20" s="131"/>
      <c r="KLM20" s="131"/>
      <c r="KLN20" s="131"/>
      <c r="KLO20" s="131"/>
      <c r="KLP20" s="131"/>
      <c r="KLQ20" s="131"/>
      <c r="KLR20" s="131"/>
      <c r="KLS20" s="132"/>
      <c r="KLT20" s="131"/>
      <c r="KLU20" s="131"/>
      <c r="KLV20" s="131"/>
      <c r="KLW20" s="131"/>
      <c r="KLX20" s="131"/>
      <c r="KLY20" s="131"/>
      <c r="KLZ20" s="131"/>
      <c r="KMA20" s="131"/>
      <c r="KMB20" s="132"/>
      <c r="KMC20" s="131"/>
      <c r="KMD20" s="131"/>
      <c r="KME20" s="131"/>
      <c r="KMF20" s="131"/>
      <c r="KMG20" s="131"/>
      <c r="KMH20" s="131"/>
      <c r="KMI20" s="131"/>
      <c r="KMJ20" s="131"/>
      <c r="KMK20" s="132"/>
      <c r="KML20" s="131"/>
      <c r="KMM20" s="131"/>
      <c r="KMN20" s="131"/>
      <c r="KMO20" s="131"/>
      <c r="KMP20" s="131"/>
      <c r="KMQ20" s="131"/>
      <c r="KMR20" s="131"/>
      <c r="KMS20" s="131"/>
      <c r="KMT20" s="132"/>
      <c r="KMU20" s="131"/>
      <c r="KMV20" s="131"/>
      <c r="KMW20" s="131"/>
      <c r="KMX20" s="131"/>
      <c r="KMY20" s="131"/>
      <c r="KMZ20" s="131"/>
      <c r="KNA20" s="131"/>
      <c r="KNB20" s="131"/>
      <c r="KNC20" s="132"/>
      <c r="KND20" s="131"/>
      <c r="KNE20" s="131"/>
      <c r="KNF20" s="131"/>
      <c r="KNG20" s="131"/>
      <c r="KNH20" s="131"/>
      <c r="KNI20" s="131"/>
      <c r="KNJ20" s="131"/>
      <c r="KNK20" s="131"/>
      <c r="KNL20" s="132"/>
      <c r="KNM20" s="131"/>
      <c r="KNN20" s="131"/>
      <c r="KNO20" s="131"/>
      <c r="KNP20" s="131"/>
      <c r="KNQ20" s="131"/>
      <c r="KNR20" s="131"/>
      <c r="KNS20" s="131"/>
      <c r="KNT20" s="131"/>
      <c r="KNU20" s="132"/>
      <c r="KNV20" s="131"/>
      <c r="KNW20" s="131"/>
      <c r="KNX20" s="131"/>
      <c r="KNY20" s="131"/>
      <c r="KNZ20" s="131"/>
      <c r="KOA20" s="131"/>
      <c r="KOB20" s="131"/>
      <c r="KOC20" s="131"/>
      <c r="KOD20" s="132"/>
      <c r="KOE20" s="131"/>
      <c r="KOF20" s="131"/>
      <c r="KOG20" s="131"/>
      <c r="KOH20" s="131"/>
      <c r="KOI20" s="131"/>
      <c r="KOJ20" s="131"/>
      <c r="KOK20" s="131"/>
      <c r="KOL20" s="131"/>
      <c r="KOM20" s="132"/>
      <c r="KON20" s="131"/>
      <c r="KOO20" s="131"/>
      <c r="KOP20" s="131"/>
      <c r="KOQ20" s="131"/>
      <c r="KOR20" s="131"/>
      <c r="KOS20" s="131"/>
      <c r="KOT20" s="131"/>
      <c r="KOU20" s="131"/>
      <c r="KOV20" s="132"/>
      <c r="KOW20" s="131"/>
      <c r="KOX20" s="131"/>
      <c r="KOY20" s="131"/>
      <c r="KOZ20" s="131"/>
      <c r="KPA20" s="131"/>
      <c r="KPB20" s="131"/>
      <c r="KPC20" s="131"/>
      <c r="KPD20" s="131"/>
      <c r="KPE20" s="132"/>
      <c r="KPF20" s="131"/>
      <c r="KPG20" s="131"/>
      <c r="KPH20" s="131"/>
      <c r="KPI20" s="131"/>
      <c r="KPJ20" s="131"/>
      <c r="KPK20" s="131"/>
      <c r="KPL20" s="131"/>
      <c r="KPM20" s="131"/>
      <c r="KPN20" s="132"/>
      <c r="KPO20" s="131"/>
      <c r="KPP20" s="131"/>
      <c r="KPQ20" s="131"/>
      <c r="KPR20" s="131"/>
      <c r="KPS20" s="131"/>
      <c r="KPT20" s="131"/>
      <c r="KPU20" s="131"/>
      <c r="KPV20" s="131"/>
      <c r="KPW20" s="132"/>
      <c r="KPX20" s="131"/>
      <c r="KPY20" s="131"/>
      <c r="KPZ20" s="131"/>
      <c r="KQA20" s="131"/>
      <c r="KQB20" s="131"/>
      <c r="KQC20" s="131"/>
      <c r="KQD20" s="131"/>
      <c r="KQE20" s="131"/>
      <c r="KQF20" s="132"/>
      <c r="KQG20" s="131"/>
      <c r="KQH20" s="131"/>
      <c r="KQI20" s="131"/>
      <c r="KQJ20" s="131"/>
      <c r="KQK20" s="131"/>
      <c r="KQL20" s="131"/>
      <c r="KQM20" s="131"/>
      <c r="KQN20" s="131"/>
      <c r="KQO20" s="132"/>
      <c r="KQP20" s="131"/>
      <c r="KQQ20" s="131"/>
      <c r="KQR20" s="131"/>
      <c r="KQS20" s="131"/>
      <c r="KQT20" s="131"/>
      <c r="KQU20" s="131"/>
      <c r="KQV20" s="131"/>
      <c r="KQW20" s="131"/>
      <c r="KQX20" s="132"/>
      <c r="KQY20" s="131"/>
      <c r="KQZ20" s="131"/>
      <c r="KRA20" s="131"/>
      <c r="KRB20" s="131"/>
      <c r="KRC20" s="131"/>
      <c r="KRD20" s="131"/>
      <c r="KRE20" s="131"/>
      <c r="KRF20" s="131"/>
      <c r="KRG20" s="132"/>
      <c r="KRH20" s="131"/>
      <c r="KRI20" s="131"/>
      <c r="KRJ20" s="131"/>
      <c r="KRK20" s="131"/>
      <c r="KRL20" s="131"/>
      <c r="KRM20" s="131"/>
      <c r="KRN20" s="131"/>
      <c r="KRO20" s="131"/>
      <c r="KRP20" s="132"/>
      <c r="KRQ20" s="131"/>
      <c r="KRR20" s="131"/>
      <c r="KRS20" s="131"/>
      <c r="KRT20" s="131"/>
      <c r="KRU20" s="131"/>
      <c r="KRV20" s="131"/>
      <c r="KRW20" s="131"/>
      <c r="KRX20" s="131"/>
      <c r="KRY20" s="132"/>
      <c r="KRZ20" s="131"/>
      <c r="KSA20" s="131"/>
      <c r="KSB20" s="131"/>
      <c r="KSC20" s="131"/>
      <c r="KSD20" s="131"/>
      <c r="KSE20" s="131"/>
      <c r="KSF20" s="131"/>
      <c r="KSG20" s="131"/>
      <c r="KSH20" s="132"/>
      <c r="KSI20" s="131"/>
      <c r="KSJ20" s="131"/>
      <c r="KSK20" s="131"/>
      <c r="KSL20" s="131"/>
      <c r="KSM20" s="131"/>
      <c r="KSN20" s="131"/>
      <c r="KSO20" s="131"/>
      <c r="KSP20" s="131"/>
      <c r="KSQ20" s="132"/>
      <c r="KSR20" s="131"/>
      <c r="KSS20" s="131"/>
      <c r="KST20" s="131"/>
      <c r="KSU20" s="131"/>
      <c r="KSV20" s="131"/>
      <c r="KSW20" s="131"/>
      <c r="KSX20" s="131"/>
      <c r="KSY20" s="131"/>
      <c r="KSZ20" s="132"/>
      <c r="KTA20" s="131"/>
      <c r="KTB20" s="131"/>
      <c r="KTC20" s="131"/>
      <c r="KTD20" s="131"/>
      <c r="KTE20" s="131"/>
      <c r="KTF20" s="131"/>
      <c r="KTG20" s="131"/>
      <c r="KTH20" s="131"/>
      <c r="KTI20" s="132"/>
      <c r="KTJ20" s="131"/>
      <c r="KTK20" s="131"/>
      <c r="KTL20" s="131"/>
      <c r="KTM20" s="131"/>
      <c r="KTN20" s="131"/>
      <c r="KTO20" s="131"/>
      <c r="KTP20" s="131"/>
      <c r="KTQ20" s="131"/>
      <c r="KTR20" s="132"/>
      <c r="KTS20" s="131"/>
      <c r="KTT20" s="131"/>
      <c r="KTU20" s="131"/>
      <c r="KTV20" s="131"/>
      <c r="KTW20" s="131"/>
      <c r="KTX20" s="131"/>
      <c r="KTY20" s="131"/>
      <c r="KTZ20" s="131"/>
      <c r="KUA20" s="132"/>
      <c r="KUB20" s="131"/>
      <c r="KUC20" s="131"/>
      <c r="KUD20" s="131"/>
      <c r="KUE20" s="131"/>
      <c r="KUF20" s="131"/>
      <c r="KUG20" s="131"/>
      <c r="KUH20" s="131"/>
      <c r="KUI20" s="131"/>
      <c r="KUJ20" s="132"/>
      <c r="KUK20" s="131"/>
      <c r="KUL20" s="131"/>
      <c r="KUM20" s="131"/>
      <c r="KUN20" s="131"/>
      <c r="KUO20" s="131"/>
      <c r="KUP20" s="131"/>
      <c r="KUQ20" s="131"/>
      <c r="KUR20" s="131"/>
      <c r="KUS20" s="132"/>
      <c r="KUT20" s="131"/>
      <c r="KUU20" s="131"/>
      <c r="KUV20" s="131"/>
      <c r="KUW20" s="131"/>
      <c r="KUX20" s="131"/>
      <c r="KUY20" s="131"/>
      <c r="KUZ20" s="131"/>
      <c r="KVA20" s="131"/>
      <c r="KVB20" s="132"/>
      <c r="KVC20" s="131"/>
      <c r="KVD20" s="131"/>
      <c r="KVE20" s="131"/>
      <c r="KVF20" s="131"/>
      <c r="KVG20" s="131"/>
      <c r="KVH20" s="131"/>
      <c r="KVI20" s="131"/>
      <c r="KVJ20" s="131"/>
      <c r="KVK20" s="132"/>
      <c r="KVL20" s="131"/>
      <c r="KVM20" s="131"/>
      <c r="KVN20" s="131"/>
      <c r="KVO20" s="131"/>
      <c r="KVP20" s="131"/>
      <c r="KVQ20" s="131"/>
      <c r="KVR20" s="131"/>
      <c r="KVS20" s="131"/>
      <c r="KVT20" s="132"/>
      <c r="KVU20" s="131"/>
      <c r="KVV20" s="131"/>
      <c r="KVW20" s="131"/>
      <c r="KVX20" s="131"/>
      <c r="KVY20" s="131"/>
      <c r="KVZ20" s="131"/>
      <c r="KWA20" s="131"/>
      <c r="KWB20" s="131"/>
      <c r="KWC20" s="132"/>
      <c r="KWD20" s="131"/>
      <c r="KWE20" s="131"/>
      <c r="KWF20" s="131"/>
      <c r="KWG20" s="131"/>
      <c r="KWH20" s="131"/>
      <c r="KWI20" s="131"/>
      <c r="KWJ20" s="131"/>
      <c r="KWK20" s="131"/>
      <c r="KWL20" s="132"/>
      <c r="KWM20" s="131"/>
      <c r="KWN20" s="131"/>
      <c r="KWO20" s="131"/>
      <c r="KWP20" s="131"/>
      <c r="KWQ20" s="131"/>
      <c r="KWR20" s="131"/>
      <c r="KWS20" s="131"/>
      <c r="KWT20" s="131"/>
      <c r="KWU20" s="132"/>
      <c r="KWV20" s="131"/>
      <c r="KWW20" s="131"/>
      <c r="KWX20" s="131"/>
      <c r="KWY20" s="131"/>
      <c r="KWZ20" s="131"/>
      <c r="KXA20" s="131"/>
      <c r="KXB20" s="131"/>
      <c r="KXC20" s="131"/>
      <c r="KXD20" s="132"/>
      <c r="KXE20" s="131"/>
      <c r="KXF20" s="131"/>
      <c r="KXG20" s="131"/>
      <c r="KXH20" s="131"/>
      <c r="KXI20" s="131"/>
      <c r="KXJ20" s="131"/>
      <c r="KXK20" s="131"/>
      <c r="KXL20" s="131"/>
      <c r="KXM20" s="132"/>
      <c r="KXN20" s="131"/>
      <c r="KXO20" s="131"/>
      <c r="KXP20" s="131"/>
      <c r="KXQ20" s="131"/>
      <c r="KXR20" s="131"/>
      <c r="KXS20" s="131"/>
      <c r="KXT20" s="131"/>
      <c r="KXU20" s="131"/>
      <c r="KXV20" s="132"/>
      <c r="KXW20" s="131"/>
      <c r="KXX20" s="131"/>
      <c r="KXY20" s="131"/>
      <c r="KXZ20" s="131"/>
      <c r="KYA20" s="131"/>
      <c r="KYB20" s="131"/>
      <c r="KYC20" s="131"/>
      <c r="KYD20" s="131"/>
      <c r="KYE20" s="132"/>
      <c r="KYF20" s="131"/>
      <c r="KYG20" s="131"/>
      <c r="KYH20" s="131"/>
      <c r="KYI20" s="131"/>
      <c r="KYJ20" s="131"/>
      <c r="KYK20" s="131"/>
      <c r="KYL20" s="131"/>
      <c r="KYM20" s="131"/>
      <c r="KYN20" s="132"/>
      <c r="KYO20" s="131"/>
      <c r="KYP20" s="131"/>
      <c r="KYQ20" s="131"/>
      <c r="KYR20" s="131"/>
      <c r="KYS20" s="131"/>
      <c r="KYT20" s="131"/>
      <c r="KYU20" s="131"/>
      <c r="KYV20" s="131"/>
      <c r="KYW20" s="132"/>
      <c r="KYX20" s="131"/>
      <c r="KYY20" s="131"/>
      <c r="KYZ20" s="131"/>
      <c r="KZA20" s="131"/>
      <c r="KZB20" s="131"/>
      <c r="KZC20" s="131"/>
      <c r="KZD20" s="131"/>
      <c r="KZE20" s="131"/>
      <c r="KZF20" s="132"/>
      <c r="KZG20" s="131"/>
      <c r="KZH20" s="131"/>
      <c r="KZI20" s="131"/>
      <c r="KZJ20" s="131"/>
      <c r="KZK20" s="131"/>
      <c r="KZL20" s="131"/>
      <c r="KZM20" s="131"/>
      <c r="KZN20" s="131"/>
      <c r="KZO20" s="132"/>
      <c r="KZP20" s="131"/>
      <c r="KZQ20" s="131"/>
      <c r="KZR20" s="131"/>
      <c r="KZS20" s="131"/>
      <c r="KZT20" s="131"/>
      <c r="KZU20" s="131"/>
      <c r="KZV20" s="131"/>
      <c r="KZW20" s="131"/>
      <c r="KZX20" s="132"/>
      <c r="KZY20" s="131"/>
      <c r="KZZ20" s="131"/>
      <c r="LAA20" s="131"/>
      <c r="LAB20" s="131"/>
      <c r="LAC20" s="131"/>
      <c r="LAD20" s="131"/>
      <c r="LAE20" s="131"/>
      <c r="LAF20" s="131"/>
      <c r="LAG20" s="132"/>
      <c r="LAH20" s="131"/>
      <c r="LAI20" s="131"/>
      <c r="LAJ20" s="131"/>
      <c r="LAK20" s="131"/>
      <c r="LAL20" s="131"/>
      <c r="LAM20" s="131"/>
      <c r="LAN20" s="131"/>
      <c r="LAO20" s="131"/>
      <c r="LAP20" s="132"/>
      <c r="LAQ20" s="131"/>
      <c r="LAR20" s="131"/>
      <c r="LAS20" s="131"/>
      <c r="LAT20" s="131"/>
      <c r="LAU20" s="131"/>
      <c r="LAV20" s="131"/>
      <c r="LAW20" s="131"/>
      <c r="LAX20" s="131"/>
      <c r="LAY20" s="132"/>
      <c r="LAZ20" s="131"/>
      <c r="LBA20" s="131"/>
      <c r="LBB20" s="131"/>
      <c r="LBC20" s="131"/>
      <c r="LBD20" s="131"/>
      <c r="LBE20" s="131"/>
      <c r="LBF20" s="131"/>
      <c r="LBG20" s="131"/>
      <c r="LBH20" s="132"/>
      <c r="LBI20" s="131"/>
      <c r="LBJ20" s="131"/>
      <c r="LBK20" s="131"/>
      <c r="LBL20" s="131"/>
      <c r="LBM20" s="131"/>
      <c r="LBN20" s="131"/>
      <c r="LBO20" s="131"/>
      <c r="LBP20" s="131"/>
      <c r="LBQ20" s="132"/>
      <c r="LBR20" s="131"/>
      <c r="LBS20" s="131"/>
      <c r="LBT20" s="131"/>
      <c r="LBU20" s="131"/>
      <c r="LBV20" s="131"/>
      <c r="LBW20" s="131"/>
      <c r="LBX20" s="131"/>
      <c r="LBY20" s="131"/>
      <c r="LBZ20" s="132"/>
      <c r="LCA20" s="131"/>
      <c r="LCB20" s="131"/>
      <c r="LCC20" s="131"/>
      <c r="LCD20" s="131"/>
      <c r="LCE20" s="131"/>
      <c r="LCF20" s="131"/>
      <c r="LCG20" s="131"/>
      <c r="LCH20" s="131"/>
      <c r="LCI20" s="132"/>
      <c r="LCJ20" s="131"/>
      <c r="LCK20" s="131"/>
      <c r="LCL20" s="131"/>
      <c r="LCM20" s="131"/>
      <c r="LCN20" s="131"/>
      <c r="LCO20" s="131"/>
      <c r="LCP20" s="131"/>
      <c r="LCQ20" s="131"/>
      <c r="LCR20" s="132"/>
      <c r="LCS20" s="131"/>
      <c r="LCT20" s="131"/>
      <c r="LCU20" s="131"/>
      <c r="LCV20" s="131"/>
      <c r="LCW20" s="131"/>
      <c r="LCX20" s="131"/>
      <c r="LCY20" s="131"/>
      <c r="LCZ20" s="131"/>
      <c r="LDA20" s="132"/>
      <c r="LDB20" s="131"/>
      <c r="LDC20" s="131"/>
      <c r="LDD20" s="131"/>
      <c r="LDE20" s="131"/>
      <c r="LDF20" s="131"/>
      <c r="LDG20" s="131"/>
      <c r="LDH20" s="131"/>
      <c r="LDI20" s="131"/>
      <c r="LDJ20" s="132"/>
      <c r="LDK20" s="131"/>
      <c r="LDL20" s="131"/>
      <c r="LDM20" s="131"/>
      <c r="LDN20" s="131"/>
      <c r="LDO20" s="131"/>
      <c r="LDP20" s="131"/>
      <c r="LDQ20" s="131"/>
      <c r="LDR20" s="131"/>
      <c r="LDS20" s="132"/>
      <c r="LDT20" s="131"/>
      <c r="LDU20" s="131"/>
      <c r="LDV20" s="131"/>
      <c r="LDW20" s="131"/>
      <c r="LDX20" s="131"/>
      <c r="LDY20" s="131"/>
      <c r="LDZ20" s="131"/>
      <c r="LEA20" s="131"/>
      <c r="LEB20" s="132"/>
      <c r="LEC20" s="131"/>
      <c r="LED20" s="131"/>
      <c r="LEE20" s="131"/>
      <c r="LEF20" s="131"/>
      <c r="LEG20" s="131"/>
      <c r="LEH20" s="131"/>
      <c r="LEI20" s="131"/>
      <c r="LEJ20" s="131"/>
      <c r="LEK20" s="132"/>
      <c r="LEL20" s="131"/>
      <c r="LEM20" s="131"/>
      <c r="LEN20" s="131"/>
      <c r="LEO20" s="131"/>
      <c r="LEP20" s="131"/>
      <c r="LEQ20" s="131"/>
      <c r="LER20" s="131"/>
      <c r="LES20" s="131"/>
      <c r="LET20" s="132"/>
      <c r="LEU20" s="131"/>
      <c r="LEV20" s="131"/>
      <c r="LEW20" s="131"/>
      <c r="LEX20" s="131"/>
      <c r="LEY20" s="131"/>
      <c r="LEZ20" s="131"/>
      <c r="LFA20" s="131"/>
      <c r="LFB20" s="131"/>
      <c r="LFC20" s="132"/>
      <c r="LFD20" s="131"/>
      <c r="LFE20" s="131"/>
      <c r="LFF20" s="131"/>
      <c r="LFG20" s="131"/>
      <c r="LFH20" s="131"/>
      <c r="LFI20" s="131"/>
      <c r="LFJ20" s="131"/>
      <c r="LFK20" s="131"/>
      <c r="LFL20" s="132"/>
      <c r="LFM20" s="131"/>
      <c r="LFN20" s="131"/>
      <c r="LFO20" s="131"/>
      <c r="LFP20" s="131"/>
      <c r="LFQ20" s="131"/>
      <c r="LFR20" s="131"/>
      <c r="LFS20" s="131"/>
      <c r="LFT20" s="131"/>
      <c r="LFU20" s="132"/>
      <c r="LFV20" s="131"/>
      <c r="LFW20" s="131"/>
      <c r="LFX20" s="131"/>
      <c r="LFY20" s="131"/>
      <c r="LFZ20" s="131"/>
      <c r="LGA20" s="131"/>
      <c r="LGB20" s="131"/>
      <c r="LGC20" s="131"/>
      <c r="LGD20" s="132"/>
      <c r="LGE20" s="131"/>
      <c r="LGF20" s="131"/>
      <c r="LGG20" s="131"/>
      <c r="LGH20" s="131"/>
      <c r="LGI20" s="131"/>
      <c r="LGJ20" s="131"/>
      <c r="LGK20" s="131"/>
      <c r="LGL20" s="131"/>
      <c r="LGM20" s="132"/>
      <c r="LGN20" s="131"/>
      <c r="LGO20" s="131"/>
      <c r="LGP20" s="131"/>
      <c r="LGQ20" s="131"/>
      <c r="LGR20" s="131"/>
      <c r="LGS20" s="131"/>
      <c r="LGT20" s="131"/>
      <c r="LGU20" s="131"/>
      <c r="LGV20" s="132"/>
      <c r="LGW20" s="131"/>
      <c r="LGX20" s="131"/>
      <c r="LGY20" s="131"/>
      <c r="LGZ20" s="131"/>
      <c r="LHA20" s="131"/>
      <c r="LHB20" s="131"/>
      <c r="LHC20" s="131"/>
      <c r="LHD20" s="131"/>
      <c r="LHE20" s="132"/>
      <c r="LHF20" s="131"/>
      <c r="LHG20" s="131"/>
      <c r="LHH20" s="131"/>
      <c r="LHI20" s="131"/>
      <c r="LHJ20" s="131"/>
      <c r="LHK20" s="131"/>
      <c r="LHL20" s="131"/>
      <c r="LHM20" s="131"/>
      <c r="LHN20" s="132"/>
      <c r="LHO20" s="131"/>
      <c r="LHP20" s="131"/>
      <c r="LHQ20" s="131"/>
      <c r="LHR20" s="131"/>
      <c r="LHS20" s="131"/>
      <c r="LHT20" s="131"/>
      <c r="LHU20" s="131"/>
      <c r="LHV20" s="131"/>
      <c r="LHW20" s="132"/>
      <c r="LHX20" s="131"/>
      <c r="LHY20" s="131"/>
      <c r="LHZ20" s="131"/>
      <c r="LIA20" s="131"/>
      <c r="LIB20" s="131"/>
      <c r="LIC20" s="131"/>
      <c r="LID20" s="131"/>
      <c r="LIE20" s="131"/>
      <c r="LIF20" s="132"/>
      <c r="LIG20" s="131"/>
      <c r="LIH20" s="131"/>
      <c r="LII20" s="131"/>
      <c r="LIJ20" s="131"/>
      <c r="LIK20" s="131"/>
      <c r="LIL20" s="131"/>
      <c r="LIM20" s="131"/>
      <c r="LIN20" s="131"/>
      <c r="LIO20" s="132"/>
      <c r="LIP20" s="131"/>
      <c r="LIQ20" s="131"/>
      <c r="LIR20" s="131"/>
      <c r="LIS20" s="131"/>
      <c r="LIT20" s="131"/>
      <c r="LIU20" s="131"/>
      <c r="LIV20" s="131"/>
      <c r="LIW20" s="131"/>
      <c r="LIX20" s="132"/>
      <c r="LIY20" s="131"/>
      <c r="LIZ20" s="131"/>
      <c r="LJA20" s="131"/>
      <c r="LJB20" s="131"/>
      <c r="LJC20" s="131"/>
      <c r="LJD20" s="131"/>
      <c r="LJE20" s="131"/>
      <c r="LJF20" s="131"/>
      <c r="LJG20" s="132"/>
      <c r="LJH20" s="131"/>
      <c r="LJI20" s="131"/>
      <c r="LJJ20" s="131"/>
      <c r="LJK20" s="131"/>
      <c r="LJL20" s="131"/>
      <c r="LJM20" s="131"/>
      <c r="LJN20" s="131"/>
      <c r="LJO20" s="131"/>
      <c r="LJP20" s="132"/>
      <c r="LJQ20" s="131"/>
      <c r="LJR20" s="131"/>
      <c r="LJS20" s="131"/>
      <c r="LJT20" s="131"/>
      <c r="LJU20" s="131"/>
      <c r="LJV20" s="131"/>
      <c r="LJW20" s="131"/>
      <c r="LJX20" s="131"/>
      <c r="LJY20" s="132"/>
      <c r="LJZ20" s="131"/>
      <c r="LKA20" s="131"/>
      <c r="LKB20" s="131"/>
      <c r="LKC20" s="131"/>
      <c r="LKD20" s="131"/>
      <c r="LKE20" s="131"/>
      <c r="LKF20" s="131"/>
      <c r="LKG20" s="131"/>
      <c r="LKH20" s="132"/>
      <c r="LKI20" s="131"/>
      <c r="LKJ20" s="131"/>
      <c r="LKK20" s="131"/>
      <c r="LKL20" s="131"/>
      <c r="LKM20" s="131"/>
      <c r="LKN20" s="131"/>
      <c r="LKO20" s="131"/>
      <c r="LKP20" s="131"/>
      <c r="LKQ20" s="132"/>
      <c r="LKR20" s="131"/>
      <c r="LKS20" s="131"/>
      <c r="LKT20" s="131"/>
      <c r="LKU20" s="131"/>
      <c r="LKV20" s="131"/>
      <c r="LKW20" s="131"/>
      <c r="LKX20" s="131"/>
      <c r="LKY20" s="131"/>
      <c r="LKZ20" s="132"/>
      <c r="LLA20" s="131"/>
      <c r="LLB20" s="131"/>
      <c r="LLC20" s="131"/>
      <c r="LLD20" s="131"/>
      <c r="LLE20" s="131"/>
      <c r="LLF20" s="131"/>
      <c r="LLG20" s="131"/>
      <c r="LLH20" s="131"/>
      <c r="LLI20" s="132"/>
      <c r="LLJ20" s="131"/>
      <c r="LLK20" s="131"/>
      <c r="LLL20" s="131"/>
      <c r="LLM20" s="131"/>
      <c r="LLN20" s="131"/>
      <c r="LLO20" s="131"/>
      <c r="LLP20" s="131"/>
      <c r="LLQ20" s="131"/>
      <c r="LLR20" s="132"/>
      <c r="LLS20" s="131"/>
      <c r="LLT20" s="131"/>
      <c r="LLU20" s="131"/>
      <c r="LLV20" s="131"/>
      <c r="LLW20" s="131"/>
      <c r="LLX20" s="131"/>
      <c r="LLY20" s="131"/>
      <c r="LLZ20" s="131"/>
      <c r="LMA20" s="132"/>
      <c r="LMB20" s="131"/>
      <c r="LMC20" s="131"/>
      <c r="LMD20" s="131"/>
      <c r="LME20" s="131"/>
      <c r="LMF20" s="131"/>
      <c r="LMG20" s="131"/>
      <c r="LMH20" s="131"/>
      <c r="LMI20" s="131"/>
      <c r="LMJ20" s="132"/>
      <c r="LMK20" s="131"/>
      <c r="LML20" s="131"/>
      <c r="LMM20" s="131"/>
      <c r="LMN20" s="131"/>
      <c r="LMO20" s="131"/>
      <c r="LMP20" s="131"/>
      <c r="LMQ20" s="131"/>
      <c r="LMR20" s="131"/>
      <c r="LMS20" s="132"/>
      <c r="LMT20" s="131"/>
      <c r="LMU20" s="131"/>
      <c r="LMV20" s="131"/>
      <c r="LMW20" s="131"/>
      <c r="LMX20" s="131"/>
      <c r="LMY20" s="131"/>
      <c r="LMZ20" s="131"/>
      <c r="LNA20" s="131"/>
      <c r="LNB20" s="132"/>
      <c r="LNC20" s="131"/>
      <c r="LND20" s="131"/>
      <c r="LNE20" s="131"/>
      <c r="LNF20" s="131"/>
      <c r="LNG20" s="131"/>
      <c r="LNH20" s="131"/>
      <c r="LNI20" s="131"/>
      <c r="LNJ20" s="131"/>
      <c r="LNK20" s="132"/>
      <c r="LNL20" s="131"/>
      <c r="LNM20" s="131"/>
      <c r="LNN20" s="131"/>
      <c r="LNO20" s="131"/>
      <c r="LNP20" s="131"/>
      <c r="LNQ20" s="131"/>
      <c r="LNR20" s="131"/>
      <c r="LNS20" s="131"/>
      <c r="LNT20" s="132"/>
      <c r="LNU20" s="131"/>
      <c r="LNV20" s="131"/>
      <c r="LNW20" s="131"/>
      <c r="LNX20" s="131"/>
      <c r="LNY20" s="131"/>
      <c r="LNZ20" s="131"/>
      <c r="LOA20" s="131"/>
      <c r="LOB20" s="131"/>
      <c r="LOC20" s="132"/>
      <c r="LOD20" s="131"/>
      <c r="LOE20" s="131"/>
      <c r="LOF20" s="131"/>
      <c r="LOG20" s="131"/>
      <c r="LOH20" s="131"/>
      <c r="LOI20" s="131"/>
      <c r="LOJ20" s="131"/>
      <c r="LOK20" s="131"/>
      <c r="LOL20" s="132"/>
      <c r="LOM20" s="131"/>
      <c r="LON20" s="131"/>
      <c r="LOO20" s="131"/>
      <c r="LOP20" s="131"/>
      <c r="LOQ20" s="131"/>
      <c r="LOR20" s="131"/>
      <c r="LOS20" s="131"/>
      <c r="LOT20" s="131"/>
      <c r="LOU20" s="132"/>
      <c r="LOV20" s="131"/>
      <c r="LOW20" s="131"/>
      <c r="LOX20" s="131"/>
      <c r="LOY20" s="131"/>
      <c r="LOZ20" s="131"/>
      <c r="LPA20" s="131"/>
      <c r="LPB20" s="131"/>
      <c r="LPC20" s="131"/>
      <c r="LPD20" s="132"/>
      <c r="LPE20" s="131"/>
      <c r="LPF20" s="131"/>
      <c r="LPG20" s="131"/>
      <c r="LPH20" s="131"/>
      <c r="LPI20" s="131"/>
      <c r="LPJ20" s="131"/>
      <c r="LPK20" s="131"/>
      <c r="LPL20" s="131"/>
      <c r="LPM20" s="132"/>
      <c r="LPN20" s="131"/>
      <c r="LPO20" s="131"/>
      <c r="LPP20" s="131"/>
      <c r="LPQ20" s="131"/>
      <c r="LPR20" s="131"/>
      <c r="LPS20" s="131"/>
      <c r="LPT20" s="131"/>
      <c r="LPU20" s="131"/>
      <c r="LPV20" s="132"/>
      <c r="LPW20" s="131"/>
      <c r="LPX20" s="131"/>
      <c r="LPY20" s="131"/>
      <c r="LPZ20" s="131"/>
      <c r="LQA20" s="131"/>
      <c r="LQB20" s="131"/>
      <c r="LQC20" s="131"/>
      <c r="LQD20" s="131"/>
      <c r="LQE20" s="132"/>
      <c r="LQF20" s="131"/>
      <c r="LQG20" s="131"/>
      <c r="LQH20" s="131"/>
      <c r="LQI20" s="131"/>
      <c r="LQJ20" s="131"/>
      <c r="LQK20" s="131"/>
      <c r="LQL20" s="131"/>
      <c r="LQM20" s="131"/>
      <c r="LQN20" s="132"/>
      <c r="LQO20" s="131"/>
      <c r="LQP20" s="131"/>
      <c r="LQQ20" s="131"/>
      <c r="LQR20" s="131"/>
      <c r="LQS20" s="131"/>
      <c r="LQT20" s="131"/>
      <c r="LQU20" s="131"/>
      <c r="LQV20" s="131"/>
      <c r="LQW20" s="132"/>
      <c r="LQX20" s="131"/>
      <c r="LQY20" s="131"/>
      <c r="LQZ20" s="131"/>
      <c r="LRA20" s="131"/>
      <c r="LRB20" s="131"/>
      <c r="LRC20" s="131"/>
      <c r="LRD20" s="131"/>
      <c r="LRE20" s="131"/>
      <c r="LRF20" s="132"/>
      <c r="LRG20" s="131"/>
      <c r="LRH20" s="131"/>
      <c r="LRI20" s="131"/>
      <c r="LRJ20" s="131"/>
      <c r="LRK20" s="131"/>
      <c r="LRL20" s="131"/>
      <c r="LRM20" s="131"/>
      <c r="LRN20" s="131"/>
      <c r="LRO20" s="132"/>
      <c r="LRP20" s="131"/>
      <c r="LRQ20" s="131"/>
      <c r="LRR20" s="131"/>
      <c r="LRS20" s="131"/>
      <c r="LRT20" s="131"/>
      <c r="LRU20" s="131"/>
      <c r="LRV20" s="131"/>
      <c r="LRW20" s="131"/>
      <c r="LRX20" s="132"/>
      <c r="LRY20" s="131"/>
      <c r="LRZ20" s="131"/>
      <c r="LSA20" s="131"/>
      <c r="LSB20" s="131"/>
      <c r="LSC20" s="131"/>
      <c r="LSD20" s="131"/>
      <c r="LSE20" s="131"/>
      <c r="LSF20" s="131"/>
      <c r="LSG20" s="132"/>
      <c r="LSH20" s="131"/>
      <c r="LSI20" s="131"/>
      <c r="LSJ20" s="131"/>
      <c r="LSK20" s="131"/>
      <c r="LSL20" s="131"/>
      <c r="LSM20" s="131"/>
      <c r="LSN20" s="131"/>
      <c r="LSO20" s="131"/>
      <c r="LSP20" s="132"/>
      <c r="LSQ20" s="131"/>
      <c r="LSR20" s="131"/>
      <c r="LSS20" s="131"/>
      <c r="LST20" s="131"/>
      <c r="LSU20" s="131"/>
      <c r="LSV20" s="131"/>
      <c r="LSW20" s="131"/>
      <c r="LSX20" s="131"/>
      <c r="LSY20" s="132"/>
      <c r="LSZ20" s="131"/>
      <c r="LTA20" s="131"/>
      <c r="LTB20" s="131"/>
      <c r="LTC20" s="131"/>
      <c r="LTD20" s="131"/>
      <c r="LTE20" s="131"/>
      <c r="LTF20" s="131"/>
      <c r="LTG20" s="131"/>
      <c r="LTH20" s="132"/>
      <c r="LTI20" s="131"/>
      <c r="LTJ20" s="131"/>
      <c r="LTK20" s="131"/>
      <c r="LTL20" s="131"/>
      <c r="LTM20" s="131"/>
      <c r="LTN20" s="131"/>
      <c r="LTO20" s="131"/>
      <c r="LTP20" s="131"/>
      <c r="LTQ20" s="132"/>
      <c r="LTR20" s="131"/>
      <c r="LTS20" s="131"/>
      <c r="LTT20" s="131"/>
      <c r="LTU20" s="131"/>
      <c r="LTV20" s="131"/>
      <c r="LTW20" s="131"/>
      <c r="LTX20" s="131"/>
      <c r="LTY20" s="131"/>
      <c r="LTZ20" s="132"/>
      <c r="LUA20" s="131"/>
      <c r="LUB20" s="131"/>
      <c r="LUC20" s="131"/>
      <c r="LUD20" s="131"/>
      <c r="LUE20" s="131"/>
      <c r="LUF20" s="131"/>
      <c r="LUG20" s="131"/>
      <c r="LUH20" s="131"/>
      <c r="LUI20" s="132"/>
      <c r="LUJ20" s="131"/>
      <c r="LUK20" s="131"/>
      <c r="LUL20" s="131"/>
      <c r="LUM20" s="131"/>
      <c r="LUN20" s="131"/>
      <c r="LUO20" s="131"/>
      <c r="LUP20" s="131"/>
      <c r="LUQ20" s="131"/>
      <c r="LUR20" s="132"/>
      <c r="LUS20" s="131"/>
      <c r="LUT20" s="131"/>
      <c r="LUU20" s="131"/>
      <c r="LUV20" s="131"/>
      <c r="LUW20" s="131"/>
      <c r="LUX20" s="131"/>
      <c r="LUY20" s="131"/>
      <c r="LUZ20" s="131"/>
      <c r="LVA20" s="132"/>
      <c r="LVB20" s="131"/>
      <c r="LVC20" s="131"/>
      <c r="LVD20" s="131"/>
      <c r="LVE20" s="131"/>
      <c r="LVF20" s="131"/>
      <c r="LVG20" s="131"/>
      <c r="LVH20" s="131"/>
      <c r="LVI20" s="131"/>
      <c r="LVJ20" s="132"/>
      <c r="LVK20" s="131"/>
      <c r="LVL20" s="131"/>
      <c r="LVM20" s="131"/>
      <c r="LVN20" s="131"/>
      <c r="LVO20" s="131"/>
      <c r="LVP20" s="131"/>
      <c r="LVQ20" s="131"/>
      <c r="LVR20" s="131"/>
      <c r="LVS20" s="132"/>
      <c r="LVT20" s="131"/>
      <c r="LVU20" s="131"/>
      <c r="LVV20" s="131"/>
      <c r="LVW20" s="131"/>
      <c r="LVX20" s="131"/>
      <c r="LVY20" s="131"/>
      <c r="LVZ20" s="131"/>
      <c r="LWA20" s="131"/>
      <c r="LWB20" s="132"/>
      <c r="LWC20" s="131"/>
      <c r="LWD20" s="131"/>
      <c r="LWE20" s="131"/>
      <c r="LWF20" s="131"/>
      <c r="LWG20" s="131"/>
      <c r="LWH20" s="131"/>
      <c r="LWI20" s="131"/>
      <c r="LWJ20" s="131"/>
      <c r="LWK20" s="132"/>
      <c r="LWL20" s="131"/>
      <c r="LWM20" s="131"/>
      <c r="LWN20" s="131"/>
      <c r="LWO20" s="131"/>
      <c r="LWP20" s="131"/>
      <c r="LWQ20" s="131"/>
      <c r="LWR20" s="131"/>
      <c r="LWS20" s="131"/>
      <c r="LWT20" s="132"/>
      <c r="LWU20" s="131"/>
      <c r="LWV20" s="131"/>
      <c r="LWW20" s="131"/>
      <c r="LWX20" s="131"/>
      <c r="LWY20" s="131"/>
      <c r="LWZ20" s="131"/>
      <c r="LXA20" s="131"/>
      <c r="LXB20" s="131"/>
      <c r="LXC20" s="132"/>
      <c r="LXD20" s="131"/>
      <c r="LXE20" s="131"/>
      <c r="LXF20" s="131"/>
      <c r="LXG20" s="131"/>
      <c r="LXH20" s="131"/>
      <c r="LXI20" s="131"/>
      <c r="LXJ20" s="131"/>
      <c r="LXK20" s="131"/>
      <c r="LXL20" s="132"/>
      <c r="LXM20" s="131"/>
      <c r="LXN20" s="131"/>
      <c r="LXO20" s="131"/>
      <c r="LXP20" s="131"/>
      <c r="LXQ20" s="131"/>
      <c r="LXR20" s="131"/>
      <c r="LXS20" s="131"/>
      <c r="LXT20" s="131"/>
      <c r="LXU20" s="132"/>
      <c r="LXV20" s="131"/>
      <c r="LXW20" s="131"/>
      <c r="LXX20" s="131"/>
      <c r="LXY20" s="131"/>
      <c r="LXZ20" s="131"/>
      <c r="LYA20" s="131"/>
      <c r="LYB20" s="131"/>
      <c r="LYC20" s="131"/>
      <c r="LYD20" s="132"/>
      <c r="LYE20" s="131"/>
      <c r="LYF20" s="131"/>
      <c r="LYG20" s="131"/>
      <c r="LYH20" s="131"/>
      <c r="LYI20" s="131"/>
      <c r="LYJ20" s="131"/>
      <c r="LYK20" s="131"/>
      <c r="LYL20" s="131"/>
      <c r="LYM20" s="132"/>
      <c r="LYN20" s="131"/>
      <c r="LYO20" s="131"/>
      <c r="LYP20" s="131"/>
      <c r="LYQ20" s="131"/>
      <c r="LYR20" s="131"/>
      <c r="LYS20" s="131"/>
      <c r="LYT20" s="131"/>
      <c r="LYU20" s="131"/>
      <c r="LYV20" s="132"/>
      <c r="LYW20" s="131"/>
      <c r="LYX20" s="131"/>
      <c r="LYY20" s="131"/>
      <c r="LYZ20" s="131"/>
      <c r="LZA20" s="131"/>
      <c r="LZB20" s="131"/>
      <c r="LZC20" s="131"/>
      <c r="LZD20" s="131"/>
      <c r="LZE20" s="132"/>
      <c r="LZF20" s="131"/>
      <c r="LZG20" s="131"/>
      <c r="LZH20" s="131"/>
      <c r="LZI20" s="131"/>
      <c r="LZJ20" s="131"/>
      <c r="LZK20" s="131"/>
      <c r="LZL20" s="131"/>
      <c r="LZM20" s="131"/>
      <c r="LZN20" s="132"/>
      <c r="LZO20" s="131"/>
      <c r="LZP20" s="131"/>
      <c r="LZQ20" s="131"/>
      <c r="LZR20" s="131"/>
      <c r="LZS20" s="131"/>
      <c r="LZT20" s="131"/>
      <c r="LZU20" s="131"/>
      <c r="LZV20" s="131"/>
      <c r="LZW20" s="132"/>
      <c r="LZX20" s="131"/>
      <c r="LZY20" s="131"/>
      <c r="LZZ20" s="131"/>
      <c r="MAA20" s="131"/>
      <c r="MAB20" s="131"/>
      <c r="MAC20" s="131"/>
      <c r="MAD20" s="131"/>
      <c r="MAE20" s="131"/>
      <c r="MAF20" s="132"/>
      <c r="MAG20" s="131"/>
      <c r="MAH20" s="131"/>
      <c r="MAI20" s="131"/>
      <c r="MAJ20" s="131"/>
      <c r="MAK20" s="131"/>
      <c r="MAL20" s="131"/>
      <c r="MAM20" s="131"/>
      <c r="MAN20" s="131"/>
      <c r="MAO20" s="132"/>
      <c r="MAP20" s="131"/>
      <c r="MAQ20" s="131"/>
      <c r="MAR20" s="131"/>
      <c r="MAS20" s="131"/>
      <c r="MAT20" s="131"/>
      <c r="MAU20" s="131"/>
      <c r="MAV20" s="131"/>
      <c r="MAW20" s="131"/>
      <c r="MAX20" s="132"/>
      <c r="MAY20" s="131"/>
      <c r="MAZ20" s="131"/>
      <c r="MBA20" s="131"/>
      <c r="MBB20" s="131"/>
      <c r="MBC20" s="131"/>
      <c r="MBD20" s="131"/>
      <c r="MBE20" s="131"/>
      <c r="MBF20" s="131"/>
      <c r="MBG20" s="132"/>
      <c r="MBH20" s="131"/>
      <c r="MBI20" s="131"/>
      <c r="MBJ20" s="131"/>
      <c r="MBK20" s="131"/>
      <c r="MBL20" s="131"/>
      <c r="MBM20" s="131"/>
      <c r="MBN20" s="131"/>
      <c r="MBO20" s="131"/>
      <c r="MBP20" s="132"/>
      <c r="MBQ20" s="131"/>
      <c r="MBR20" s="131"/>
      <c r="MBS20" s="131"/>
      <c r="MBT20" s="131"/>
      <c r="MBU20" s="131"/>
      <c r="MBV20" s="131"/>
      <c r="MBW20" s="131"/>
      <c r="MBX20" s="131"/>
      <c r="MBY20" s="132"/>
      <c r="MBZ20" s="131"/>
      <c r="MCA20" s="131"/>
      <c r="MCB20" s="131"/>
      <c r="MCC20" s="131"/>
      <c r="MCD20" s="131"/>
      <c r="MCE20" s="131"/>
      <c r="MCF20" s="131"/>
      <c r="MCG20" s="131"/>
      <c r="MCH20" s="132"/>
      <c r="MCI20" s="131"/>
      <c r="MCJ20" s="131"/>
      <c r="MCK20" s="131"/>
      <c r="MCL20" s="131"/>
      <c r="MCM20" s="131"/>
      <c r="MCN20" s="131"/>
      <c r="MCO20" s="131"/>
      <c r="MCP20" s="131"/>
      <c r="MCQ20" s="132"/>
      <c r="MCR20" s="131"/>
      <c r="MCS20" s="131"/>
      <c r="MCT20" s="131"/>
      <c r="MCU20" s="131"/>
      <c r="MCV20" s="131"/>
      <c r="MCW20" s="131"/>
      <c r="MCX20" s="131"/>
      <c r="MCY20" s="131"/>
      <c r="MCZ20" s="132"/>
      <c r="MDA20" s="131"/>
      <c r="MDB20" s="131"/>
      <c r="MDC20" s="131"/>
      <c r="MDD20" s="131"/>
      <c r="MDE20" s="131"/>
      <c r="MDF20" s="131"/>
      <c r="MDG20" s="131"/>
      <c r="MDH20" s="131"/>
      <c r="MDI20" s="132"/>
      <c r="MDJ20" s="131"/>
      <c r="MDK20" s="131"/>
      <c r="MDL20" s="131"/>
      <c r="MDM20" s="131"/>
      <c r="MDN20" s="131"/>
      <c r="MDO20" s="131"/>
      <c r="MDP20" s="131"/>
      <c r="MDQ20" s="131"/>
      <c r="MDR20" s="132"/>
      <c r="MDS20" s="131"/>
      <c r="MDT20" s="131"/>
      <c r="MDU20" s="131"/>
      <c r="MDV20" s="131"/>
      <c r="MDW20" s="131"/>
      <c r="MDX20" s="131"/>
      <c r="MDY20" s="131"/>
      <c r="MDZ20" s="131"/>
      <c r="MEA20" s="132"/>
      <c r="MEB20" s="131"/>
      <c r="MEC20" s="131"/>
      <c r="MED20" s="131"/>
      <c r="MEE20" s="131"/>
      <c r="MEF20" s="131"/>
      <c r="MEG20" s="131"/>
      <c r="MEH20" s="131"/>
      <c r="MEI20" s="131"/>
      <c r="MEJ20" s="132"/>
      <c r="MEK20" s="131"/>
      <c r="MEL20" s="131"/>
      <c r="MEM20" s="131"/>
      <c r="MEN20" s="131"/>
      <c r="MEO20" s="131"/>
      <c r="MEP20" s="131"/>
      <c r="MEQ20" s="131"/>
      <c r="MER20" s="131"/>
      <c r="MES20" s="132"/>
      <c r="MET20" s="131"/>
      <c r="MEU20" s="131"/>
      <c r="MEV20" s="131"/>
      <c r="MEW20" s="131"/>
      <c r="MEX20" s="131"/>
      <c r="MEY20" s="131"/>
      <c r="MEZ20" s="131"/>
      <c r="MFA20" s="131"/>
      <c r="MFB20" s="132"/>
      <c r="MFC20" s="131"/>
      <c r="MFD20" s="131"/>
      <c r="MFE20" s="131"/>
      <c r="MFF20" s="131"/>
      <c r="MFG20" s="131"/>
      <c r="MFH20" s="131"/>
      <c r="MFI20" s="131"/>
      <c r="MFJ20" s="131"/>
      <c r="MFK20" s="132"/>
      <c r="MFL20" s="131"/>
      <c r="MFM20" s="131"/>
      <c r="MFN20" s="131"/>
      <c r="MFO20" s="131"/>
      <c r="MFP20" s="131"/>
      <c r="MFQ20" s="131"/>
      <c r="MFR20" s="131"/>
      <c r="MFS20" s="131"/>
      <c r="MFT20" s="132"/>
      <c r="MFU20" s="131"/>
      <c r="MFV20" s="131"/>
      <c r="MFW20" s="131"/>
      <c r="MFX20" s="131"/>
      <c r="MFY20" s="131"/>
      <c r="MFZ20" s="131"/>
      <c r="MGA20" s="131"/>
      <c r="MGB20" s="131"/>
      <c r="MGC20" s="132"/>
      <c r="MGD20" s="131"/>
      <c r="MGE20" s="131"/>
      <c r="MGF20" s="131"/>
      <c r="MGG20" s="131"/>
      <c r="MGH20" s="131"/>
      <c r="MGI20" s="131"/>
      <c r="MGJ20" s="131"/>
      <c r="MGK20" s="131"/>
      <c r="MGL20" s="132"/>
      <c r="MGM20" s="131"/>
      <c r="MGN20" s="131"/>
      <c r="MGO20" s="131"/>
      <c r="MGP20" s="131"/>
      <c r="MGQ20" s="131"/>
      <c r="MGR20" s="131"/>
      <c r="MGS20" s="131"/>
      <c r="MGT20" s="131"/>
      <c r="MGU20" s="132"/>
      <c r="MGV20" s="131"/>
      <c r="MGW20" s="131"/>
      <c r="MGX20" s="131"/>
      <c r="MGY20" s="131"/>
      <c r="MGZ20" s="131"/>
      <c r="MHA20" s="131"/>
      <c r="MHB20" s="131"/>
      <c r="MHC20" s="131"/>
      <c r="MHD20" s="132"/>
      <c r="MHE20" s="131"/>
      <c r="MHF20" s="131"/>
      <c r="MHG20" s="131"/>
      <c r="MHH20" s="131"/>
      <c r="MHI20" s="131"/>
      <c r="MHJ20" s="131"/>
      <c r="MHK20" s="131"/>
      <c r="MHL20" s="131"/>
      <c r="MHM20" s="132"/>
      <c r="MHN20" s="131"/>
      <c r="MHO20" s="131"/>
      <c r="MHP20" s="131"/>
      <c r="MHQ20" s="131"/>
      <c r="MHR20" s="131"/>
      <c r="MHS20" s="131"/>
      <c r="MHT20" s="131"/>
      <c r="MHU20" s="131"/>
      <c r="MHV20" s="132"/>
      <c r="MHW20" s="131"/>
      <c r="MHX20" s="131"/>
      <c r="MHY20" s="131"/>
      <c r="MHZ20" s="131"/>
      <c r="MIA20" s="131"/>
      <c r="MIB20" s="131"/>
      <c r="MIC20" s="131"/>
      <c r="MID20" s="131"/>
      <c r="MIE20" s="132"/>
      <c r="MIF20" s="131"/>
      <c r="MIG20" s="131"/>
      <c r="MIH20" s="131"/>
      <c r="MII20" s="131"/>
      <c r="MIJ20" s="131"/>
      <c r="MIK20" s="131"/>
      <c r="MIL20" s="131"/>
      <c r="MIM20" s="131"/>
      <c r="MIN20" s="132"/>
      <c r="MIO20" s="131"/>
      <c r="MIP20" s="131"/>
      <c r="MIQ20" s="131"/>
      <c r="MIR20" s="131"/>
      <c r="MIS20" s="131"/>
      <c r="MIT20" s="131"/>
      <c r="MIU20" s="131"/>
      <c r="MIV20" s="131"/>
      <c r="MIW20" s="132"/>
      <c r="MIX20" s="131"/>
      <c r="MIY20" s="131"/>
      <c r="MIZ20" s="131"/>
      <c r="MJA20" s="131"/>
      <c r="MJB20" s="131"/>
      <c r="MJC20" s="131"/>
      <c r="MJD20" s="131"/>
      <c r="MJE20" s="131"/>
      <c r="MJF20" s="132"/>
      <c r="MJG20" s="131"/>
      <c r="MJH20" s="131"/>
      <c r="MJI20" s="131"/>
      <c r="MJJ20" s="131"/>
      <c r="MJK20" s="131"/>
      <c r="MJL20" s="131"/>
      <c r="MJM20" s="131"/>
      <c r="MJN20" s="131"/>
      <c r="MJO20" s="132"/>
      <c r="MJP20" s="131"/>
      <c r="MJQ20" s="131"/>
      <c r="MJR20" s="131"/>
      <c r="MJS20" s="131"/>
      <c r="MJT20" s="131"/>
      <c r="MJU20" s="131"/>
      <c r="MJV20" s="131"/>
      <c r="MJW20" s="131"/>
      <c r="MJX20" s="132"/>
      <c r="MJY20" s="131"/>
      <c r="MJZ20" s="131"/>
      <c r="MKA20" s="131"/>
      <c r="MKB20" s="131"/>
      <c r="MKC20" s="131"/>
      <c r="MKD20" s="131"/>
      <c r="MKE20" s="131"/>
      <c r="MKF20" s="131"/>
      <c r="MKG20" s="132"/>
      <c r="MKH20" s="131"/>
      <c r="MKI20" s="131"/>
      <c r="MKJ20" s="131"/>
      <c r="MKK20" s="131"/>
      <c r="MKL20" s="131"/>
      <c r="MKM20" s="131"/>
      <c r="MKN20" s="131"/>
      <c r="MKO20" s="131"/>
      <c r="MKP20" s="132"/>
      <c r="MKQ20" s="131"/>
      <c r="MKR20" s="131"/>
      <c r="MKS20" s="131"/>
      <c r="MKT20" s="131"/>
      <c r="MKU20" s="131"/>
      <c r="MKV20" s="131"/>
      <c r="MKW20" s="131"/>
      <c r="MKX20" s="131"/>
      <c r="MKY20" s="132"/>
      <c r="MKZ20" s="131"/>
      <c r="MLA20" s="131"/>
      <c r="MLB20" s="131"/>
      <c r="MLC20" s="131"/>
      <c r="MLD20" s="131"/>
      <c r="MLE20" s="131"/>
      <c r="MLF20" s="131"/>
      <c r="MLG20" s="131"/>
      <c r="MLH20" s="132"/>
      <c r="MLI20" s="131"/>
      <c r="MLJ20" s="131"/>
      <c r="MLK20" s="131"/>
      <c r="MLL20" s="131"/>
      <c r="MLM20" s="131"/>
      <c r="MLN20" s="131"/>
      <c r="MLO20" s="131"/>
      <c r="MLP20" s="131"/>
      <c r="MLQ20" s="132"/>
      <c r="MLR20" s="131"/>
      <c r="MLS20" s="131"/>
      <c r="MLT20" s="131"/>
      <c r="MLU20" s="131"/>
      <c r="MLV20" s="131"/>
      <c r="MLW20" s="131"/>
      <c r="MLX20" s="131"/>
      <c r="MLY20" s="131"/>
      <c r="MLZ20" s="132"/>
      <c r="MMA20" s="131"/>
      <c r="MMB20" s="131"/>
      <c r="MMC20" s="131"/>
      <c r="MMD20" s="131"/>
      <c r="MME20" s="131"/>
      <c r="MMF20" s="131"/>
      <c r="MMG20" s="131"/>
      <c r="MMH20" s="131"/>
      <c r="MMI20" s="132"/>
      <c r="MMJ20" s="131"/>
      <c r="MMK20" s="131"/>
      <c r="MML20" s="131"/>
      <c r="MMM20" s="131"/>
      <c r="MMN20" s="131"/>
      <c r="MMO20" s="131"/>
      <c r="MMP20" s="131"/>
      <c r="MMQ20" s="131"/>
      <c r="MMR20" s="132"/>
      <c r="MMS20" s="131"/>
      <c r="MMT20" s="131"/>
      <c r="MMU20" s="131"/>
      <c r="MMV20" s="131"/>
      <c r="MMW20" s="131"/>
      <c r="MMX20" s="131"/>
      <c r="MMY20" s="131"/>
      <c r="MMZ20" s="131"/>
      <c r="MNA20" s="132"/>
      <c r="MNB20" s="131"/>
      <c r="MNC20" s="131"/>
      <c r="MND20" s="131"/>
      <c r="MNE20" s="131"/>
      <c r="MNF20" s="131"/>
      <c r="MNG20" s="131"/>
      <c r="MNH20" s="131"/>
      <c r="MNI20" s="131"/>
      <c r="MNJ20" s="132"/>
      <c r="MNK20" s="131"/>
      <c r="MNL20" s="131"/>
      <c r="MNM20" s="131"/>
      <c r="MNN20" s="131"/>
      <c r="MNO20" s="131"/>
      <c r="MNP20" s="131"/>
      <c r="MNQ20" s="131"/>
      <c r="MNR20" s="131"/>
      <c r="MNS20" s="132"/>
      <c r="MNT20" s="131"/>
      <c r="MNU20" s="131"/>
      <c r="MNV20" s="131"/>
      <c r="MNW20" s="131"/>
      <c r="MNX20" s="131"/>
      <c r="MNY20" s="131"/>
      <c r="MNZ20" s="131"/>
      <c r="MOA20" s="131"/>
      <c r="MOB20" s="132"/>
      <c r="MOC20" s="131"/>
      <c r="MOD20" s="131"/>
      <c r="MOE20" s="131"/>
      <c r="MOF20" s="131"/>
      <c r="MOG20" s="131"/>
      <c r="MOH20" s="131"/>
      <c r="MOI20" s="131"/>
      <c r="MOJ20" s="131"/>
      <c r="MOK20" s="132"/>
      <c r="MOL20" s="131"/>
      <c r="MOM20" s="131"/>
      <c r="MON20" s="131"/>
      <c r="MOO20" s="131"/>
      <c r="MOP20" s="131"/>
      <c r="MOQ20" s="131"/>
      <c r="MOR20" s="131"/>
      <c r="MOS20" s="131"/>
      <c r="MOT20" s="132"/>
      <c r="MOU20" s="131"/>
      <c r="MOV20" s="131"/>
      <c r="MOW20" s="131"/>
      <c r="MOX20" s="131"/>
      <c r="MOY20" s="131"/>
      <c r="MOZ20" s="131"/>
      <c r="MPA20" s="131"/>
      <c r="MPB20" s="131"/>
      <c r="MPC20" s="132"/>
      <c r="MPD20" s="131"/>
      <c r="MPE20" s="131"/>
      <c r="MPF20" s="131"/>
      <c r="MPG20" s="131"/>
      <c r="MPH20" s="131"/>
      <c r="MPI20" s="131"/>
      <c r="MPJ20" s="131"/>
      <c r="MPK20" s="131"/>
      <c r="MPL20" s="132"/>
      <c r="MPM20" s="131"/>
      <c r="MPN20" s="131"/>
      <c r="MPO20" s="131"/>
      <c r="MPP20" s="131"/>
      <c r="MPQ20" s="131"/>
      <c r="MPR20" s="131"/>
      <c r="MPS20" s="131"/>
      <c r="MPT20" s="131"/>
      <c r="MPU20" s="132"/>
      <c r="MPV20" s="131"/>
      <c r="MPW20" s="131"/>
      <c r="MPX20" s="131"/>
      <c r="MPY20" s="131"/>
      <c r="MPZ20" s="131"/>
      <c r="MQA20" s="131"/>
      <c r="MQB20" s="131"/>
      <c r="MQC20" s="131"/>
      <c r="MQD20" s="132"/>
      <c r="MQE20" s="131"/>
      <c r="MQF20" s="131"/>
      <c r="MQG20" s="131"/>
      <c r="MQH20" s="131"/>
      <c r="MQI20" s="131"/>
      <c r="MQJ20" s="131"/>
      <c r="MQK20" s="131"/>
      <c r="MQL20" s="131"/>
      <c r="MQM20" s="132"/>
      <c r="MQN20" s="131"/>
      <c r="MQO20" s="131"/>
      <c r="MQP20" s="131"/>
      <c r="MQQ20" s="131"/>
      <c r="MQR20" s="131"/>
      <c r="MQS20" s="131"/>
      <c r="MQT20" s="131"/>
      <c r="MQU20" s="131"/>
      <c r="MQV20" s="132"/>
      <c r="MQW20" s="131"/>
      <c r="MQX20" s="131"/>
      <c r="MQY20" s="131"/>
      <c r="MQZ20" s="131"/>
      <c r="MRA20" s="131"/>
      <c r="MRB20" s="131"/>
      <c r="MRC20" s="131"/>
      <c r="MRD20" s="131"/>
      <c r="MRE20" s="132"/>
      <c r="MRF20" s="131"/>
      <c r="MRG20" s="131"/>
      <c r="MRH20" s="131"/>
      <c r="MRI20" s="131"/>
      <c r="MRJ20" s="131"/>
      <c r="MRK20" s="131"/>
      <c r="MRL20" s="131"/>
      <c r="MRM20" s="131"/>
      <c r="MRN20" s="132"/>
      <c r="MRO20" s="131"/>
      <c r="MRP20" s="131"/>
      <c r="MRQ20" s="131"/>
      <c r="MRR20" s="131"/>
      <c r="MRS20" s="131"/>
      <c r="MRT20" s="131"/>
      <c r="MRU20" s="131"/>
      <c r="MRV20" s="131"/>
      <c r="MRW20" s="132"/>
      <c r="MRX20" s="131"/>
      <c r="MRY20" s="131"/>
      <c r="MRZ20" s="131"/>
      <c r="MSA20" s="131"/>
      <c r="MSB20" s="131"/>
      <c r="MSC20" s="131"/>
      <c r="MSD20" s="131"/>
      <c r="MSE20" s="131"/>
      <c r="MSF20" s="132"/>
      <c r="MSG20" s="131"/>
      <c r="MSH20" s="131"/>
      <c r="MSI20" s="131"/>
      <c r="MSJ20" s="131"/>
      <c r="MSK20" s="131"/>
      <c r="MSL20" s="131"/>
      <c r="MSM20" s="131"/>
      <c r="MSN20" s="131"/>
      <c r="MSO20" s="132"/>
      <c r="MSP20" s="131"/>
      <c r="MSQ20" s="131"/>
      <c r="MSR20" s="131"/>
      <c r="MSS20" s="131"/>
      <c r="MST20" s="131"/>
      <c r="MSU20" s="131"/>
      <c r="MSV20" s="131"/>
      <c r="MSW20" s="131"/>
      <c r="MSX20" s="132"/>
      <c r="MSY20" s="131"/>
      <c r="MSZ20" s="131"/>
      <c r="MTA20" s="131"/>
      <c r="MTB20" s="131"/>
      <c r="MTC20" s="131"/>
      <c r="MTD20" s="131"/>
      <c r="MTE20" s="131"/>
      <c r="MTF20" s="131"/>
      <c r="MTG20" s="132"/>
      <c r="MTH20" s="131"/>
      <c r="MTI20" s="131"/>
      <c r="MTJ20" s="131"/>
      <c r="MTK20" s="131"/>
      <c r="MTL20" s="131"/>
      <c r="MTM20" s="131"/>
      <c r="MTN20" s="131"/>
      <c r="MTO20" s="131"/>
      <c r="MTP20" s="132"/>
      <c r="MTQ20" s="131"/>
      <c r="MTR20" s="131"/>
      <c r="MTS20" s="131"/>
      <c r="MTT20" s="131"/>
      <c r="MTU20" s="131"/>
      <c r="MTV20" s="131"/>
      <c r="MTW20" s="131"/>
      <c r="MTX20" s="131"/>
      <c r="MTY20" s="132"/>
      <c r="MTZ20" s="131"/>
      <c r="MUA20" s="131"/>
      <c r="MUB20" s="131"/>
      <c r="MUC20" s="131"/>
      <c r="MUD20" s="131"/>
      <c r="MUE20" s="131"/>
      <c r="MUF20" s="131"/>
      <c r="MUG20" s="131"/>
      <c r="MUH20" s="132"/>
      <c r="MUI20" s="131"/>
      <c r="MUJ20" s="131"/>
      <c r="MUK20" s="131"/>
      <c r="MUL20" s="131"/>
      <c r="MUM20" s="131"/>
      <c r="MUN20" s="131"/>
      <c r="MUO20" s="131"/>
      <c r="MUP20" s="131"/>
      <c r="MUQ20" s="132"/>
      <c r="MUR20" s="131"/>
      <c r="MUS20" s="131"/>
      <c r="MUT20" s="131"/>
      <c r="MUU20" s="131"/>
      <c r="MUV20" s="131"/>
      <c r="MUW20" s="131"/>
      <c r="MUX20" s="131"/>
      <c r="MUY20" s="131"/>
      <c r="MUZ20" s="132"/>
      <c r="MVA20" s="131"/>
      <c r="MVB20" s="131"/>
      <c r="MVC20" s="131"/>
      <c r="MVD20" s="131"/>
      <c r="MVE20" s="131"/>
      <c r="MVF20" s="131"/>
      <c r="MVG20" s="131"/>
      <c r="MVH20" s="131"/>
      <c r="MVI20" s="132"/>
      <c r="MVJ20" s="131"/>
      <c r="MVK20" s="131"/>
      <c r="MVL20" s="131"/>
      <c r="MVM20" s="131"/>
      <c r="MVN20" s="131"/>
      <c r="MVO20" s="131"/>
      <c r="MVP20" s="131"/>
      <c r="MVQ20" s="131"/>
      <c r="MVR20" s="132"/>
      <c r="MVS20" s="131"/>
      <c r="MVT20" s="131"/>
      <c r="MVU20" s="131"/>
      <c r="MVV20" s="131"/>
      <c r="MVW20" s="131"/>
      <c r="MVX20" s="131"/>
      <c r="MVY20" s="131"/>
      <c r="MVZ20" s="131"/>
      <c r="MWA20" s="132"/>
      <c r="MWB20" s="131"/>
      <c r="MWC20" s="131"/>
      <c r="MWD20" s="131"/>
      <c r="MWE20" s="131"/>
      <c r="MWF20" s="131"/>
      <c r="MWG20" s="131"/>
      <c r="MWH20" s="131"/>
      <c r="MWI20" s="131"/>
      <c r="MWJ20" s="132"/>
      <c r="MWK20" s="131"/>
      <c r="MWL20" s="131"/>
      <c r="MWM20" s="131"/>
      <c r="MWN20" s="131"/>
      <c r="MWO20" s="131"/>
      <c r="MWP20" s="131"/>
      <c r="MWQ20" s="131"/>
      <c r="MWR20" s="131"/>
      <c r="MWS20" s="132"/>
      <c r="MWT20" s="131"/>
      <c r="MWU20" s="131"/>
      <c r="MWV20" s="131"/>
      <c r="MWW20" s="131"/>
      <c r="MWX20" s="131"/>
      <c r="MWY20" s="131"/>
      <c r="MWZ20" s="131"/>
      <c r="MXA20" s="131"/>
      <c r="MXB20" s="132"/>
      <c r="MXC20" s="131"/>
      <c r="MXD20" s="131"/>
      <c r="MXE20" s="131"/>
      <c r="MXF20" s="131"/>
      <c r="MXG20" s="131"/>
      <c r="MXH20" s="131"/>
      <c r="MXI20" s="131"/>
      <c r="MXJ20" s="131"/>
      <c r="MXK20" s="132"/>
      <c r="MXL20" s="131"/>
      <c r="MXM20" s="131"/>
      <c r="MXN20" s="131"/>
      <c r="MXO20" s="131"/>
      <c r="MXP20" s="131"/>
      <c r="MXQ20" s="131"/>
      <c r="MXR20" s="131"/>
      <c r="MXS20" s="131"/>
      <c r="MXT20" s="132"/>
      <c r="MXU20" s="131"/>
      <c r="MXV20" s="131"/>
      <c r="MXW20" s="131"/>
      <c r="MXX20" s="131"/>
      <c r="MXY20" s="131"/>
      <c r="MXZ20" s="131"/>
      <c r="MYA20" s="131"/>
      <c r="MYB20" s="131"/>
      <c r="MYC20" s="132"/>
      <c r="MYD20" s="131"/>
      <c r="MYE20" s="131"/>
      <c r="MYF20" s="131"/>
      <c r="MYG20" s="131"/>
      <c r="MYH20" s="131"/>
      <c r="MYI20" s="131"/>
      <c r="MYJ20" s="131"/>
      <c r="MYK20" s="131"/>
      <c r="MYL20" s="132"/>
      <c r="MYM20" s="131"/>
      <c r="MYN20" s="131"/>
      <c r="MYO20" s="131"/>
      <c r="MYP20" s="131"/>
      <c r="MYQ20" s="131"/>
      <c r="MYR20" s="131"/>
      <c r="MYS20" s="131"/>
      <c r="MYT20" s="131"/>
      <c r="MYU20" s="132"/>
      <c r="MYV20" s="131"/>
      <c r="MYW20" s="131"/>
      <c r="MYX20" s="131"/>
      <c r="MYY20" s="131"/>
      <c r="MYZ20" s="131"/>
      <c r="MZA20" s="131"/>
      <c r="MZB20" s="131"/>
      <c r="MZC20" s="131"/>
      <c r="MZD20" s="132"/>
      <c r="MZE20" s="131"/>
      <c r="MZF20" s="131"/>
      <c r="MZG20" s="131"/>
      <c r="MZH20" s="131"/>
      <c r="MZI20" s="131"/>
      <c r="MZJ20" s="131"/>
      <c r="MZK20" s="131"/>
      <c r="MZL20" s="131"/>
      <c r="MZM20" s="132"/>
      <c r="MZN20" s="131"/>
      <c r="MZO20" s="131"/>
      <c r="MZP20" s="131"/>
      <c r="MZQ20" s="131"/>
      <c r="MZR20" s="131"/>
      <c r="MZS20" s="131"/>
      <c r="MZT20" s="131"/>
      <c r="MZU20" s="131"/>
      <c r="MZV20" s="132"/>
      <c r="MZW20" s="131"/>
      <c r="MZX20" s="131"/>
      <c r="MZY20" s="131"/>
      <c r="MZZ20" s="131"/>
      <c r="NAA20" s="131"/>
      <c r="NAB20" s="131"/>
      <c r="NAC20" s="131"/>
      <c r="NAD20" s="131"/>
      <c r="NAE20" s="132"/>
      <c r="NAF20" s="131"/>
      <c r="NAG20" s="131"/>
      <c r="NAH20" s="131"/>
      <c r="NAI20" s="131"/>
      <c r="NAJ20" s="131"/>
      <c r="NAK20" s="131"/>
      <c r="NAL20" s="131"/>
      <c r="NAM20" s="131"/>
      <c r="NAN20" s="132"/>
      <c r="NAO20" s="131"/>
      <c r="NAP20" s="131"/>
      <c r="NAQ20" s="131"/>
      <c r="NAR20" s="131"/>
      <c r="NAS20" s="131"/>
      <c r="NAT20" s="131"/>
      <c r="NAU20" s="131"/>
      <c r="NAV20" s="131"/>
      <c r="NAW20" s="132"/>
      <c r="NAX20" s="131"/>
      <c r="NAY20" s="131"/>
      <c r="NAZ20" s="131"/>
      <c r="NBA20" s="131"/>
      <c r="NBB20" s="131"/>
      <c r="NBC20" s="131"/>
      <c r="NBD20" s="131"/>
      <c r="NBE20" s="131"/>
      <c r="NBF20" s="132"/>
      <c r="NBG20" s="131"/>
      <c r="NBH20" s="131"/>
      <c r="NBI20" s="131"/>
      <c r="NBJ20" s="131"/>
      <c r="NBK20" s="131"/>
      <c r="NBL20" s="131"/>
      <c r="NBM20" s="131"/>
      <c r="NBN20" s="131"/>
      <c r="NBO20" s="132"/>
      <c r="NBP20" s="131"/>
      <c r="NBQ20" s="131"/>
      <c r="NBR20" s="131"/>
      <c r="NBS20" s="131"/>
      <c r="NBT20" s="131"/>
      <c r="NBU20" s="131"/>
      <c r="NBV20" s="131"/>
      <c r="NBW20" s="131"/>
      <c r="NBX20" s="132"/>
      <c r="NBY20" s="131"/>
      <c r="NBZ20" s="131"/>
      <c r="NCA20" s="131"/>
      <c r="NCB20" s="131"/>
      <c r="NCC20" s="131"/>
      <c r="NCD20" s="131"/>
      <c r="NCE20" s="131"/>
      <c r="NCF20" s="131"/>
      <c r="NCG20" s="132"/>
      <c r="NCH20" s="131"/>
      <c r="NCI20" s="131"/>
      <c r="NCJ20" s="131"/>
      <c r="NCK20" s="131"/>
      <c r="NCL20" s="131"/>
      <c r="NCM20" s="131"/>
      <c r="NCN20" s="131"/>
      <c r="NCO20" s="131"/>
      <c r="NCP20" s="132"/>
      <c r="NCQ20" s="131"/>
      <c r="NCR20" s="131"/>
      <c r="NCS20" s="131"/>
      <c r="NCT20" s="131"/>
      <c r="NCU20" s="131"/>
      <c r="NCV20" s="131"/>
      <c r="NCW20" s="131"/>
      <c r="NCX20" s="131"/>
      <c r="NCY20" s="132"/>
      <c r="NCZ20" s="131"/>
      <c r="NDA20" s="131"/>
      <c r="NDB20" s="131"/>
      <c r="NDC20" s="131"/>
      <c r="NDD20" s="131"/>
      <c r="NDE20" s="131"/>
      <c r="NDF20" s="131"/>
      <c r="NDG20" s="131"/>
      <c r="NDH20" s="132"/>
      <c r="NDI20" s="131"/>
      <c r="NDJ20" s="131"/>
      <c r="NDK20" s="131"/>
      <c r="NDL20" s="131"/>
      <c r="NDM20" s="131"/>
      <c r="NDN20" s="131"/>
      <c r="NDO20" s="131"/>
      <c r="NDP20" s="131"/>
      <c r="NDQ20" s="132"/>
      <c r="NDR20" s="131"/>
      <c r="NDS20" s="131"/>
      <c r="NDT20" s="131"/>
      <c r="NDU20" s="131"/>
      <c r="NDV20" s="131"/>
      <c r="NDW20" s="131"/>
      <c r="NDX20" s="131"/>
      <c r="NDY20" s="131"/>
      <c r="NDZ20" s="132"/>
      <c r="NEA20" s="131"/>
      <c r="NEB20" s="131"/>
      <c r="NEC20" s="131"/>
      <c r="NED20" s="131"/>
      <c r="NEE20" s="131"/>
      <c r="NEF20" s="131"/>
      <c r="NEG20" s="131"/>
      <c r="NEH20" s="131"/>
      <c r="NEI20" s="132"/>
      <c r="NEJ20" s="131"/>
      <c r="NEK20" s="131"/>
      <c r="NEL20" s="131"/>
      <c r="NEM20" s="131"/>
      <c r="NEN20" s="131"/>
      <c r="NEO20" s="131"/>
      <c r="NEP20" s="131"/>
      <c r="NEQ20" s="131"/>
      <c r="NER20" s="132"/>
      <c r="NES20" s="131"/>
      <c r="NET20" s="131"/>
      <c r="NEU20" s="131"/>
      <c r="NEV20" s="131"/>
      <c r="NEW20" s="131"/>
      <c r="NEX20" s="131"/>
      <c r="NEY20" s="131"/>
      <c r="NEZ20" s="131"/>
      <c r="NFA20" s="132"/>
      <c r="NFB20" s="131"/>
      <c r="NFC20" s="131"/>
      <c r="NFD20" s="131"/>
      <c r="NFE20" s="131"/>
      <c r="NFF20" s="131"/>
      <c r="NFG20" s="131"/>
      <c r="NFH20" s="131"/>
      <c r="NFI20" s="131"/>
      <c r="NFJ20" s="132"/>
      <c r="NFK20" s="131"/>
      <c r="NFL20" s="131"/>
      <c r="NFM20" s="131"/>
      <c r="NFN20" s="131"/>
      <c r="NFO20" s="131"/>
      <c r="NFP20" s="131"/>
      <c r="NFQ20" s="131"/>
      <c r="NFR20" s="131"/>
      <c r="NFS20" s="132"/>
      <c r="NFT20" s="131"/>
      <c r="NFU20" s="131"/>
      <c r="NFV20" s="131"/>
      <c r="NFW20" s="131"/>
      <c r="NFX20" s="131"/>
      <c r="NFY20" s="131"/>
      <c r="NFZ20" s="131"/>
      <c r="NGA20" s="131"/>
      <c r="NGB20" s="132"/>
      <c r="NGC20" s="131"/>
      <c r="NGD20" s="131"/>
      <c r="NGE20" s="131"/>
      <c r="NGF20" s="131"/>
      <c r="NGG20" s="131"/>
      <c r="NGH20" s="131"/>
      <c r="NGI20" s="131"/>
      <c r="NGJ20" s="131"/>
      <c r="NGK20" s="132"/>
      <c r="NGL20" s="131"/>
      <c r="NGM20" s="131"/>
      <c r="NGN20" s="131"/>
      <c r="NGO20" s="131"/>
      <c r="NGP20" s="131"/>
      <c r="NGQ20" s="131"/>
      <c r="NGR20" s="131"/>
      <c r="NGS20" s="131"/>
      <c r="NGT20" s="132"/>
      <c r="NGU20" s="131"/>
      <c r="NGV20" s="131"/>
      <c r="NGW20" s="131"/>
      <c r="NGX20" s="131"/>
      <c r="NGY20" s="131"/>
      <c r="NGZ20" s="131"/>
      <c r="NHA20" s="131"/>
      <c r="NHB20" s="131"/>
      <c r="NHC20" s="132"/>
      <c r="NHD20" s="131"/>
      <c r="NHE20" s="131"/>
      <c r="NHF20" s="131"/>
      <c r="NHG20" s="131"/>
      <c r="NHH20" s="131"/>
      <c r="NHI20" s="131"/>
      <c r="NHJ20" s="131"/>
      <c r="NHK20" s="131"/>
      <c r="NHL20" s="132"/>
      <c r="NHM20" s="131"/>
      <c r="NHN20" s="131"/>
      <c r="NHO20" s="131"/>
      <c r="NHP20" s="131"/>
      <c r="NHQ20" s="131"/>
      <c r="NHR20" s="131"/>
      <c r="NHS20" s="131"/>
      <c r="NHT20" s="131"/>
      <c r="NHU20" s="132"/>
      <c r="NHV20" s="131"/>
      <c r="NHW20" s="131"/>
      <c r="NHX20" s="131"/>
      <c r="NHY20" s="131"/>
      <c r="NHZ20" s="131"/>
      <c r="NIA20" s="131"/>
      <c r="NIB20" s="131"/>
      <c r="NIC20" s="131"/>
      <c r="NID20" s="132"/>
      <c r="NIE20" s="131"/>
      <c r="NIF20" s="131"/>
      <c r="NIG20" s="131"/>
      <c r="NIH20" s="131"/>
      <c r="NII20" s="131"/>
      <c r="NIJ20" s="131"/>
      <c r="NIK20" s="131"/>
      <c r="NIL20" s="131"/>
      <c r="NIM20" s="132"/>
      <c r="NIN20" s="131"/>
      <c r="NIO20" s="131"/>
      <c r="NIP20" s="131"/>
      <c r="NIQ20" s="131"/>
      <c r="NIR20" s="131"/>
      <c r="NIS20" s="131"/>
      <c r="NIT20" s="131"/>
      <c r="NIU20" s="131"/>
      <c r="NIV20" s="132"/>
      <c r="NIW20" s="131"/>
      <c r="NIX20" s="131"/>
      <c r="NIY20" s="131"/>
      <c r="NIZ20" s="131"/>
      <c r="NJA20" s="131"/>
      <c r="NJB20" s="131"/>
      <c r="NJC20" s="131"/>
      <c r="NJD20" s="131"/>
      <c r="NJE20" s="132"/>
      <c r="NJF20" s="131"/>
      <c r="NJG20" s="131"/>
      <c r="NJH20" s="131"/>
      <c r="NJI20" s="131"/>
      <c r="NJJ20" s="131"/>
      <c r="NJK20" s="131"/>
      <c r="NJL20" s="131"/>
      <c r="NJM20" s="131"/>
      <c r="NJN20" s="132"/>
      <c r="NJO20" s="131"/>
      <c r="NJP20" s="131"/>
      <c r="NJQ20" s="131"/>
      <c r="NJR20" s="131"/>
      <c r="NJS20" s="131"/>
      <c r="NJT20" s="131"/>
      <c r="NJU20" s="131"/>
      <c r="NJV20" s="131"/>
      <c r="NJW20" s="132"/>
      <c r="NJX20" s="131"/>
      <c r="NJY20" s="131"/>
      <c r="NJZ20" s="131"/>
      <c r="NKA20" s="131"/>
      <c r="NKB20" s="131"/>
      <c r="NKC20" s="131"/>
      <c r="NKD20" s="131"/>
      <c r="NKE20" s="131"/>
      <c r="NKF20" s="132"/>
      <c r="NKG20" s="131"/>
      <c r="NKH20" s="131"/>
      <c r="NKI20" s="131"/>
      <c r="NKJ20" s="131"/>
      <c r="NKK20" s="131"/>
      <c r="NKL20" s="131"/>
      <c r="NKM20" s="131"/>
      <c r="NKN20" s="131"/>
      <c r="NKO20" s="132"/>
      <c r="NKP20" s="131"/>
      <c r="NKQ20" s="131"/>
      <c r="NKR20" s="131"/>
      <c r="NKS20" s="131"/>
      <c r="NKT20" s="131"/>
      <c r="NKU20" s="131"/>
      <c r="NKV20" s="131"/>
      <c r="NKW20" s="131"/>
      <c r="NKX20" s="132"/>
      <c r="NKY20" s="131"/>
      <c r="NKZ20" s="131"/>
      <c r="NLA20" s="131"/>
      <c r="NLB20" s="131"/>
      <c r="NLC20" s="131"/>
      <c r="NLD20" s="131"/>
      <c r="NLE20" s="131"/>
      <c r="NLF20" s="131"/>
      <c r="NLG20" s="132"/>
      <c r="NLH20" s="131"/>
      <c r="NLI20" s="131"/>
      <c r="NLJ20" s="131"/>
      <c r="NLK20" s="131"/>
      <c r="NLL20" s="131"/>
      <c r="NLM20" s="131"/>
      <c r="NLN20" s="131"/>
      <c r="NLO20" s="131"/>
      <c r="NLP20" s="132"/>
      <c r="NLQ20" s="131"/>
      <c r="NLR20" s="131"/>
      <c r="NLS20" s="131"/>
      <c r="NLT20" s="131"/>
      <c r="NLU20" s="131"/>
      <c r="NLV20" s="131"/>
      <c r="NLW20" s="131"/>
      <c r="NLX20" s="131"/>
      <c r="NLY20" s="132"/>
      <c r="NLZ20" s="131"/>
      <c r="NMA20" s="131"/>
      <c r="NMB20" s="131"/>
      <c r="NMC20" s="131"/>
      <c r="NMD20" s="131"/>
      <c r="NME20" s="131"/>
      <c r="NMF20" s="131"/>
      <c r="NMG20" s="131"/>
      <c r="NMH20" s="132"/>
      <c r="NMI20" s="131"/>
      <c r="NMJ20" s="131"/>
      <c r="NMK20" s="131"/>
      <c r="NML20" s="131"/>
      <c r="NMM20" s="131"/>
      <c r="NMN20" s="131"/>
      <c r="NMO20" s="131"/>
      <c r="NMP20" s="131"/>
      <c r="NMQ20" s="132"/>
      <c r="NMR20" s="131"/>
      <c r="NMS20" s="131"/>
      <c r="NMT20" s="131"/>
      <c r="NMU20" s="131"/>
      <c r="NMV20" s="131"/>
      <c r="NMW20" s="131"/>
      <c r="NMX20" s="131"/>
      <c r="NMY20" s="131"/>
      <c r="NMZ20" s="132"/>
      <c r="NNA20" s="131"/>
      <c r="NNB20" s="131"/>
      <c r="NNC20" s="131"/>
      <c r="NND20" s="131"/>
      <c r="NNE20" s="131"/>
      <c r="NNF20" s="131"/>
      <c r="NNG20" s="131"/>
      <c r="NNH20" s="131"/>
      <c r="NNI20" s="132"/>
      <c r="NNJ20" s="131"/>
      <c r="NNK20" s="131"/>
      <c r="NNL20" s="131"/>
      <c r="NNM20" s="131"/>
      <c r="NNN20" s="131"/>
      <c r="NNO20" s="131"/>
      <c r="NNP20" s="131"/>
      <c r="NNQ20" s="131"/>
      <c r="NNR20" s="132"/>
      <c r="NNS20" s="131"/>
      <c r="NNT20" s="131"/>
      <c r="NNU20" s="131"/>
      <c r="NNV20" s="131"/>
      <c r="NNW20" s="131"/>
      <c r="NNX20" s="131"/>
      <c r="NNY20" s="131"/>
      <c r="NNZ20" s="131"/>
      <c r="NOA20" s="132"/>
      <c r="NOB20" s="131"/>
      <c r="NOC20" s="131"/>
      <c r="NOD20" s="131"/>
      <c r="NOE20" s="131"/>
      <c r="NOF20" s="131"/>
      <c r="NOG20" s="131"/>
      <c r="NOH20" s="131"/>
      <c r="NOI20" s="131"/>
      <c r="NOJ20" s="132"/>
      <c r="NOK20" s="131"/>
      <c r="NOL20" s="131"/>
      <c r="NOM20" s="131"/>
      <c r="NON20" s="131"/>
      <c r="NOO20" s="131"/>
      <c r="NOP20" s="131"/>
      <c r="NOQ20" s="131"/>
      <c r="NOR20" s="131"/>
      <c r="NOS20" s="132"/>
      <c r="NOT20" s="131"/>
      <c r="NOU20" s="131"/>
      <c r="NOV20" s="131"/>
      <c r="NOW20" s="131"/>
      <c r="NOX20" s="131"/>
      <c r="NOY20" s="131"/>
      <c r="NOZ20" s="131"/>
      <c r="NPA20" s="131"/>
      <c r="NPB20" s="132"/>
      <c r="NPC20" s="131"/>
      <c r="NPD20" s="131"/>
      <c r="NPE20" s="131"/>
      <c r="NPF20" s="131"/>
      <c r="NPG20" s="131"/>
      <c r="NPH20" s="131"/>
      <c r="NPI20" s="131"/>
      <c r="NPJ20" s="131"/>
      <c r="NPK20" s="132"/>
      <c r="NPL20" s="131"/>
      <c r="NPM20" s="131"/>
      <c r="NPN20" s="131"/>
      <c r="NPO20" s="131"/>
      <c r="NPP20" s="131"/>
      <c r="NPQ20" s="131"/>
      <c r="NPR20" s="131"/>
      <c r="NPS20" s="131"/>
      <c r="NPT20" s="132"/>
      <c r="NPU20" s="131"/>
      <c r="NPV20" s="131"/>
      <c r="NPW20" s="131"/>
      <c r="NPX20" s="131"/>
      <c r="NPY20" s="131"/>
      <c r="NPZ20" s="131"/>
      <c r="NQA20" s="131"/>
      <c r="NQB20" s="131"/>
      <c r="NQC20" s="132"/>
      <c r="NQD20" s="131"/>
      <c r="NQE20" s="131"/>
      <c r="NQF20" s="131"/>
      <c r="NQG20" s="131"/>
      <c r="NQH20" s="131"/>
      <c r="NQI20" s="131"/>
      <c r="NQJ20" s="131"/>
      <c r="NQK20" s="131"/>
      <c r="NQL20" s="132"/>
      <c r="NQM20" s="131"/>
      <c r="NQN20" s="131"/>
      <c r="NQO20" s="131"/>
      <c r="NQP20" s="131"/>
      <c r="NQQ20" s="131"/>
      <c r="NQR20" s="131"/>
      <c r="NQS20" s="131"/>
      <c r="NQT20" s="131"/>
      <c r="NQU20" s="132"/>
      <c r="NQV20" s="131"/>
      <c r="NQW20" s="131"/>
      <c r="NQX20" s="131"/>
      <c r="NQY20" s="131"/>
      <c r="NQZ20" s="131"/>
      <c r="NRA20" s="131"/>
      <c r="NRB20" s="131"/>
      <c r="NRC20" s="131"/>
      <c r="NRD20" s="132"/>
      <c r="NRE20" s="131"/>
      <c r="NRF20" s="131"/>
      <c r="NRG20" s="131"/>
      <c r="NRH20" s="131"/>
      <c r="NRI20" s="131"/>
      <c r="NRJ20" s="131"/>
      <c r="NRK20" s="131"/>
      <c r="NRL20" s="131"/>
      <c r="NRM20" s="132"/>
      <c r="NRN20" s="131"/>
      <c r="NRO20" s="131"/>
      <c r="NRP20" s="131"/>
      <c r="NRQ20" s="131"/>
      <c r="NRR20" s="131"/>
      <c r="NRS20" s="131"/>
      <c r="NRT20" s="131"/>
      <c r="NRU20" s="131"/>
      <c r="NRV20" s="132"/>
      <c r="NRW20" s="131"/>
      <c r="NRX20" s="131"/>
      <c r="NRY20" s="131"/>
      <c r="NRZ20" s="131"/>
      <c r="NSA20" s="131"/>
      <c r="NSB20" s="131"/>
      <c r="NSC20" s="131"/>
      <c r="NSD20" s="131"/>
      <c r="NSE20" s="132"/>
      <c r="NSF20" s="131"/>
      <c r="NSG20" s="131"/>
      <c r="NSH20" s="131"/>
      <c r="NSI20" s="131"/>
      <c r="NSJ20" s="131"/>
      <c r="NSK20" s="131"/>
      <c r="NSL20" s="131"/>
      <c r="NSM20" s="131"/>
      <c r="NSN20" s="132"/>
      <c r="NSO20" s="131"/>
      <c r="NSP20" s="131"/>
      <c r="NSQ20" s="131"/>
      <c r="NSR20" s="131"/>
      <c r="NSS20" s="131"/>
      <c r="NST20" s="131"/>
      <c r="NSU20" s="131"/>
      <c r="NSV20" s="131"/>
      <c r="NSW20" s="132"/>
      <c r="NSX20" s="131"/>
      <c r="NSY20" s="131"/>
      <c r="NSZ20" s="131"/>
      <c r="NTA20" s="131"/>
      <c r="NTB20" s="131"/>
      <c r="NTC20" s="131"/>
      <c r="NTD20" s="131"/>
      <c r="NTE20" s="131"/>
      <c r="NTF20" s="132"/>
      <c r="NTG20" s="131"/>
      <c r="NTH20" s="131"/>
      <c r="NTI20" s="131"/>
      <c r="NTJ20" s="131"/>
      <c r="NTK20" s="131"/>
      <c r="NTL20" s="131"/>
      <c r="NTM20" s="131"/>
      <c r="NTN20" s="131"/>
      <c r="NTO20" s="132"/>
      <c r="NTP20" s="131"/>
      <c r="NTQ20" s="131"/>
      <c r="NTR20" s="131"/>
      <c r="NTS20" s="131"/>
      <c r="NTT20" s="131"/>
      <c r="NTU20" s="131"/>
      <c r="NTV20" s="131"/>
      <c r="NTW20" s="131"/>
      <c r="NTX20" s="132"/>
      <c r="NTY20" s="131"/>
      <c r="NTZ20" s="131"/>
      <c r="NUA20" s="131"/>
      <c r="NUB20" s="131"/>
      <c r="NUC20" s="131"/>
      <c r="NUD20" s="131"/>
      <c r="NUE20" s="131"/>
      <c r="NUF20" s="131"/>
      <c r="NUG20" s="132"/>
      <c r="NUH20" s="131"/>
      <c r="NUI20" s="131"/>
      <c r="NUJ20" s="131"/>
      <c r="NUK20" s="131"/>
      <c r="NUL20" s="131"/>
      <c r="NUM20" s="131"/>
      <c r="NUN20" s="131"/>
      <c r="NUO20" s="131"/>
      <c r="NUP20" s="132"/>
      <c r="NUQ20" s="131"/>
      <c r="NUR20" s="131"/>
      <c r="NUS20" s="131"/>
      <c r="NUT20" s="131"/>
      <c r="NUU20" s="131"/>
      <c r="NUV20" s="131"/>
      <c r="NUW20" s="131"/>
      <c r="NUX20" s="131"/>
      <c r="NUY20" s="132"/>
      <c r="NUZ20" s="131"/>
      <c r="NVA20" s="131"/>
      <c r="NVB20" s="131"/>
      <c r="NVC20" s="131"/>
      <c r="NVD20" s="131"/>
      <c r="NVE20" s="131"/>
      <c r="NVF20" s="131"/>
      <c r="NVG20" s="131"/>
      <c r="NVH20" s="132"/>
      <c r="NVI20" s="131"/>
      <c r="NVJ20" s="131"/>
      <c r="NVK20" s="131"/>
      <c r="NVL20" s="131"/>
      <c r="NVM20" s="131"/>
      <c r="NVN20" s="131"/>
      <c r="NVO20" s="131"/>
      <c r="NVP20" s="131"/>
      <c r="NVQ20" s="132"/>
      <c r="NVR20" s="131"/>
      <c r="NVS20" s="131"/>
      <c r="NVT20" s="131"/>
      <c r="NVU20" s="131"/>
      <c r="NVV20" s="131"/>
      <c r="NVW20" s="131"/>
      <c r="NVX20" s="131"/>
      <c r="NVY20" s="131"/>
      <c r="NVZ20" s="132"/>
      <c r="NWA20" s="131"/>
      <c r="NWB20" s="131"/>
      <c r="NWC20" s="131"/>
      <c r="NWD20" s="131"/>
      <c r="NWE20" s="131"/>
      <c r="NWF20" s="131"/>
      <c r="NWG20" s="131"/>
      <c r="NWH20" s="131"/>
      <c r="NWI20" s="132"/>
      <c r="NWJ20" s="131"/>
      <c r="NWK20" s="131"/>
      <c r="NWL20" s="131"/>
      <c r="NWM20" s="131"/>
      <c r="NWN20" s="131"/>
      <c r="NWO20" s="131"/>
      <c r="NWP20" s="131"/>
      <c r="NWQ20" s="131"/>
      <c r="NWR20" s="132"/>
      <c r="NWS20" s="131"/>
      <c r="NWT20" s="131"/>
      <c r="NWU20" s="131"/>
      <c r="NWV20" s="131"/>
      <c r="NWW20" s="131"/>
      <c r="NWX20" s="131"/>
      <c r="NWY20" s="131"/>
      <c r="NWZ20" s="131"/>
      <c r="NXA20" s="132"/>
      <c r="NXB20" s="131"/>
      <c r="NXC20" s="131"/>
      <c r="NXD20" s="131"/>
      <c r="NXE20" s="131"/>
      <c r="NXF20" s="131"/>
      <c r="NXG20" s="131"/>
      <c r="NXH20" s="131"/>
      <c r="NXI20" s="131"/>
      <c r="NXJ20" s="132"/>
      <c r="NXK20" s="131"/>
      <c r="NXL20" s="131"/>
      <c r="NXM20" s="131"/>
      <c r="NXN20" s="131"/>
      <c r="NXO20" s="131"/>
      <c r="NXP20" s="131"/>
      <c r="NXQ20" s="131"/>
      <c r="NXR20" s="131"/>
      <c r="NXS20" s="132"/>
      <c r="NXT20" s="131"/>
      <c r="NXU20" s="131"/>
      <c r="NXV20" s="131"/>
      <c r="NXW20" s="131"/>
      <c r="NXX20" s="131"/>
      <c r="NXY20" s="131"/>
      <c r="NXZ20" s="131"/>
      <c r="NYA20" s="131"/>
      <c r="NYB20" s="132"/>
      <c r="NYC20" s="131"/>
      <c r="NYD20" s="131"/>
      <c r="NYE20" s="131"/>
      <c r="NYF20" s="131"/>
      <c r="NYG20" s="131"/>
      <c r="NYH20" s="131"/>
      <c r="NYI20" s="131"/>
      <c r="NYJ20" s="131"/>
      <c r="NYK20" s="132"/>
      <c r="NYL20" s="131"/>
      <c r="NYM20" s="131"/>
      <c r="NYN20" s="131"/>
      <c r="NYO20" s="131"/>
      <c r="NYP20" s="131"/>
      <c r="NYQ20" s="131"/>
      <c r="NYR20" s="131"/>
      <c r="NYS20" s="131"/>
      <c r="NYT20" s="132"/>
      <c r="NYU20" s="131"/>
      <c r="NYV20" s="131"/>
      <c r="NYW20" s="131"/>
      <c r="NYX20" s="131"/>
      <c r="NYY20" s="131"/>
      <c r="NYZ20" s="131"/>
      <c r="NZA20" s="131"/>
      <c r="NZB20" s="131"/>
      <c r="NZC20" s="132"/>
      <c r="NZD20" s="131"/>
      <c r="NZE20" s="131"/>
      <c r="NZF20" s="131"/>
      <c r="NZG20" s="131"/>
      <c r="NZH20" s="131"/>
      <c r="NZI20" s="131"/>
      <c r="NZJ20" s="131"/>
      <c r="NZK20" s="131"/>
      <c r="NZL20" s="132"/>
      <c r="NZM20" s="131"/>
      <c r="NZN20" s="131"/>
      <c r="NZO20" s="131"/>
      <c r="NZP20" s="131"/>
      <c r="NZQ20" s="131"/>
      <c r="NZR20" s="131"/>
      <c r="NZS20" s="131"/>
      <c r="NZT20" s="131"/>
      <c r="NZU20" s="132"/>
      <c r="NZV20" s="131"/>
      <c r="NZW20" s="131"/>
      <c r="NZX20" s="131"/>
      <c r="NZY20" s="131"/>
      <c r="NZZ20" s="131"/>
      <c r="OAA20" s="131"/>
      <c r="OAB20" s="131"/>
      <c r="OAC20" s="131"/>
      <c r="OAD20" s="132"/>
      <c r="OAE20" s="131"/>
      <c r="OAF20" s="131"/>
      <c r="OAG20" s="131"/>
      <c r="OAH20" s="131"/>
      <c r="OAI20" s="131"/>
      <c r="OAJ20" s="131"/>
      <c r="OAK20" s="131"/>
      <c r="OAL20" s="131"/>
      <c r="OAM20" s="132"/>
      <c r="OAN20" s="131"/>
      <c r="OAO20" s="131"/>
      <c r="OAP20" s="131"/>
      <c r="OAQ20" s="131"/>
      <c r="OAR20" s="131"/>
      <c r="OAS20" s="131"/>
      <c r="OAT20" s="131"/>
      <c r="OAU20" s="131"/>
      <c r="OAV20" s="132"/>
      <c r="OAW20" s="131"/>
      <c r="OAX20" s="131"/>
      <c r="OAY20" s="131"/>
      <c r="OAZ20" s="131"/>
      <c r="OBA20" s="131"/>
      <c r="OBB20" s="131"/>
      <c r="OBC20" s="131"/>
      <c r="OBD20" s="131"/>
      <c r="OBE20" s="132"/>
      <c r="OBF20" s="131"/>
      <c r="OBG20" s="131"/>
      <c r="OBH20" s="131"/>
      <c r="OBI20" s="131"/>
      <c r="OBJ20" s="131"/>
      <c r="OBK20" s="131"/>
      <c r="OBL20" s="131"/>
      <c r="OBM20" s="131"/>
      <c r="OBN20" s="132"/>
      <c r="OBO20" s="131"/>
      <c r="OBP20" s="131"/>
      <c r="OBQ20" s="131"/>
      <c r="OBR20" s="131"/>
      <c r="OBS20" s="131"/>
      <c r="OBT20" s="131"/>
      <c r="OBU20" s="131"/>
      <c r="OBV20" s="131"/>
      <c r="OBW20" s="132"/>
      <c r="OBX20" s="131"/>
      <c r="OBY20" s="131"/>
      <c r="OBZ20" s="131"/>
      <c r="OCA20" s="131"/>
      <c r="OCB20" s="131"/>
      <c r="OCC20" s="131"/>
      <c r="OCD20" s="131"/>
      <c r="OCE20" s="131"/>
      <c r="OCF20" s="132"/>
      <c r="OCG20" s="131"/>
      <c r="OCH20" s="131"/>
      <c r="OCI20" s="131"/>
      <c r="OCJ20" s="131"/>
      <c r="OCK20" s="131"/>
      <c r="OCL20" s="131"/>
      <c r="OCM20" s="131"/>
      <c r="OCN20" s="131"/>
      <c r="OCO20" s="132"/>
      <c r="OCP20" s="131"/>
      <c r="OCQ20" s="131"/>
      <c r="OCR20" s="131"/>
      <c r="OCS20" s="131"/>
      <c r="OCT20" s="131"/>
      <c r="OCU20" s="131"/>
      <c r="OCV20" s="131"/>
      <c r="OCW20" s="131"/>
      <c r="OCX20" s="132"/>
      <c r="OCY20" s="131"/>
      <c r="OCZ20" s="131"/>
      <c r="ODA20" s="131"/>
      <c r="ODB20" s="131"/>
      <c r="ODC20" s="131"/>
      <c r="ODD20" s="131"/>
      <c r="ODE20" s="131"/>
      <c r="ODF20" s="131"/>
      <c r="ODG20" s="132"/>
      <c r="ODH20" s="131"/>
      <c r="ODI20" s="131"/>
      <c r="ODJ20" s="131"/>
      <c r="ODK20" s="131"/>
      <c r="ODL20" s="131"/>
      <c r="ODM20" s="131"/>
      <c r="ODN20" s="131"/>
      <c r="ODO20" s="131"/>
      <c r="ODP20" s="132"/>
      <c r="ODQ20" s="131"/>
      <c r="ODR20" s="131"/>
      <c r="ODS20" s="131"/>
      <c r="ODT20" s="131"/>
      <c r="ODU20" s="131"/>
      <c r="ODV20" s="131"/>
      <c r="ODW20" s="131"/>
      <c r="ODX20" s="131"/>
      <c r="ODY20" s="132"/>
      <c r="ODZ20" s="131"/>
      <c r="OEA20" s="131"/>
      <c r="OEB20" s="131"/>
      <c r="OEC20" s="131"/>
      <c r="OED20" s="131"/>
      <c r="OEE20" s="131"/>
      <c r="OEF20" s="131"/>
      <c r="OEG20" s="131"/>
      <c r="OEH20" s="132"/>
      <c r="OEI20" s="131"/>
      <c r="OEJ20" s="131"/>
      <c r="OEK20" s="131"/>
      <c r="OEL20" s="131"/>
      <c r="OEM20" s="131"/>
      <c r="OEN20" s="131"/>
      <c r="OEO20" s="131"/>
      <c r="OEP20" s="131"/>
      <c r="OEQ20" s="132"/>
      <c r="OER20" s="131"/>
      <c r="OES20" s="131"/>
      <c r="OET20" s="131"/>
      <c r="OEU20" s="131"/>
      <c r="OEV20" s="131"/>
      <c r="OEW20" s="131"/>
      <c r="OEX20" s="131"/>
      <c r="OEY20" s="131"/>
      <c r="OEZ20" s="132"/>
      <c r="OFA20" s="131"/>
      <c r="OFB20" s="131"/>
      <c r="OFC20" s="131"/>
      <c r="OFD20" s="131"/>
      <c r="OFE20" s="131"/>
      <c r="OFF20" s="131"/>
      <c r="OFG20" s="131"/>
      <c r="OFH20" s="131"/>
      <c r="OFI20" s="132"/>
      <c r="OFJ20" s="131"/>
      <c r="OFK20" s="131"/>
      <c r="OFL20" s="131"/>
      <c r="OFM20" s="131"/>
      <c r="OFN20" s="131"/>
      <c r="OFO20" s="131"/>
      <c r="OFP20" s="131"/>
      <c r="OFQ20" s="131"/>
      <c r="OFR20" s="132"/>
      <c r="OFS20" s="131"/>
      <c r="OFT20" s="131"/>
      <c r="OFU20" s="131"/>
      <c r="OFV20" s="131"/>
      <c r="OFW20" s="131"/>
      <c r="OFX20" s="131"/>
      <c r="OFY20" s="131"/>
      <c r="OFZ20" s="131"/>
      <c r="OGA20" s="132"/>
      <c r="OGB20" s="131"/>
      <c r="OGC20" s="131"/>
      <c r="OGD20" s="131"/>
      <c r="OGE20" s="131"/>
      <c r="OGF20" s="131"/>
      <c r="OGG20" s="131"/>
      <c r="OGH20" s="131"/>
      <c r="OGI20" s="131"/>
      <c r="OGJ20" s="132"/>
      <c r="OGK20" s="131"/>
      <c r="OGL20" s="131"/>
      <c r="OGM20" s="131"/>
      <c r="OGN20" s="131"/>
      <c r="OGO20" s="131"/>
      <c r="OGP20" s="131"/>
      <c r="OGQ20" s="131"/>
      <c r="OGR20" s="131"/>
      <c r="OGS20" s="132"/>
      <c r="OGT20" s="131"/>
      <c r="OGU20" s="131"/>
      <c r="OGV20" s="131"/>
      <c r="OGW20" s="131"/>
      <c r="OGX20" s="131"/>
      <c r="OGY20" s="131"/>
      <c r="OGZ20" s="131"/>
      <c r="OHA20" s="131"/>
      <c r="OHB20" s="132"/>
      <c r="OHC20" s="131"/>
      <c r="OHD20" s="131"/>
      <c r="OHE20" s="131"/>
      <c r="OHF20" s="131"/>
      <c r="OHG20" s="131"/>
      <c r="OHH20" s="131"/>
      <c r="OHI20" s="131"/>
      <c r="OHJ20" s="131"/>
      <c r="OHK20" s="132"/>
      <c r="OHL20" s="131"/>
      <c r="OHM20" s="131"/>
      <c r="OHN20" s="131"/>
      <c r="OHO20" s="131"/>
      <c r="OHP20" s="131"/>
      <c r="OHQ20" s="131"/>
      <c r="OHR20" s="131"/>
      <c r="OHS20" s="131"/>
      <c r="OHT20" s="132"/>
      <c r="OHU20" s="131"/>
      <c r="OHV20" s="131"/>
      <c r="OHW20" s="131"/>
      <c r="OHX20" s="131"/>
      <c r="OHY20" s="131"/>
      <c r="OHZ20" s="131"/>
      <c r="OIA20" s="131"/>
      <c r="OIB20" s="131"/>
      <c r="OIC20" s="132"/>
      <c r="OID20" s="131"/>
      <c r="OIE20" s="131"/>
      <c r="OIF20" s="131"/>
      <c r="OIG20" s="131"/>
      <c r="OIH20" s="131"/>
      <c r="OII20" s="131"/>
      <c r="OIJ20" s="131"/>
      <c r="OIK20" s="131"/>
      <c r="OIL20" s="132"/>
      <c r="OIM20" s="131"/>
      <c r="OIN20" s="131"/>
      <c r="OIO20" s="131"/>
      <c r="OIP20" s="131"/>
      <c r="OIQ20" s="131"/>
      <c r="OIR20" s="131"/>
      <c r="OIS20" s="131"/>
      <c r="OIT20" s="131"/>
      <c r="OIU20" s="132"/>
      <c r="OIV20" s="131"/>
      <c r="OIW20" s="131"/>
      <c r="OIX20" s="131"/>
      <c r="OIY20" s="131"/>
      <c r="OIZ20" s="131"/>
      <c r="OJA20" s="131"/>
      <c r="OJB20" s="131"/>
      <c r="OJC20" s="131"/>
      <c r="OJD20" s="132"/>
      <c r="OJE20" s="131"/>
      <c r="OJF20" s="131"/>
      <c r="OJG20" s="131"/>
      <c r="OJH20" s="131"/>
      <c r="OJI20" s="131"/>
      <c r="OJJ20" s="131"/>
      <c r="OJK20" s="131"/>
      <c r="OJL20" s="131"/>
      <c r="OJM20" s="132"/>
      <c r="OJN20" s="131"/>
      <c r="OJO20" s="131"/>
      <c r="OJP20" s="131"/>
      <c r="OJQ20" s="131"/>
      <c r="OJR20" s="131"/>
      <c r="OJS20" s="131"/>
      <c r="OJT20" s="131"/>
      <c r="OJU20" s="131"/>
      <c r="OJV20" s="132"/>
      <c r="OJW20" s="131"/>
      <c r="OJX20" s="131"/>
      <c r="OJY20" s="131"/>
      <c r="OJZ20" s="131"/>
      <c r="OKA20" s="131"/>
      <c r="OKB20" s="131"/>
      <c r="OKC20" s="131"/>
      <c r="OKD20" s="131"/>
      <c r="OKE20" s="132"/>
      <c r="OKF20" s="131"/>
      <c r="OKG20" s="131"/>
      <c r="OKH20" s="131"/>
      <c r="OKI20" s="131"/>
      <c r="OKJ20" s="131"/>
      <c r="OKK20" s="131"/>
      <c r="OKL20" s="131"/>
      <c r="OKM20" s="131"/>
      <c r="OKN20" s="132"/>
      <c r="OKO20" s="131"/>
      <c r="OKP20" s="131"/>
      <c r="OKQ20" s="131"/>
      <c r="OKR20" s="131"/>
      <c r="OKS20" s="131"/>
      <c r="OKT20" s="131"/>
      <c r="OKU20" s="131"/>
      <c r="OKV20" s="131"/>
      <c r="OKW20" s="132"/>
      <c r="OKX20" s="131"/>
      <c r="OKY20" s="131"/>
      <c r="OKZ20" s="131"/>
      <c r="OLA20" s="131"/>
      <c r="OLB20" s="131"/>
      <c r="OLC20" s="131"/>
      <c r="OLD20" s="131"/>
      <c r="OLE20" s="131"/>
      <c r="OLF20" s="132"/>
      <c r="OLG20" s="131"/>
      <c r="OLH20" s="131"/>
      <c r="OLI20" s="131"/>
      <c r="OLJ20" s="131"/>
      <c r="OLK20" s="131"/>
      <c r="OLL20" s="131"/>
      <c r="OLM20" s="131"/>
      <c r="OLN20" s="131"/>
      <c r="OLO20" s="132"/>
      <c r="OLP20" s="131"/>
      <c r="OLQ20" s="131"/>
      <c r="OLR20" s="131"/>
      <c r="OLS20" s="131"/>
      <c r="OLT20" s="131"/>
      <c r="OLU20" s="131"/>
      <c r="OLV20" s="131"/>
      <c r="OLW20" s="131"/>
      <c r="OLX20" s="132"/>
      <c r="OLY20" s="131"/>
      <c r="OLZ20" s="131"/>
      <c r="OMA20" s="131"/>
      <c r="OMB20" s="131"/>
      <c r="OMC20" s="131"/>
      <c r="OMD20" s="131"/>
      <c r="OME20" s="131"/>
      <c r="OMF20" s="131"/>
      <c r="OMG20" s="132"/>
      <c r="OMH20" s="131"/>
      <c r="OMI20" s="131"/>
      <c r="OMJ20" s="131"/>
      <c r="OMK20" s="131"/>
      <c r="OML20" s="131"/>
      <c r="OMM20" s="131"/>
      <c r="OMN20" s="131"/>
      <c r="OMO20" s="131"/>
      <c r="OMP20" s="132"/>
      <c r="OMQ20" s="131"/>
      <c r="OMR20" s="131"/>
      <c r="OMS20" s="131"/>
      <c r="OMT20" s="131"/>
      <c r="OMU20" s="131"/>
      <c r="OMV20" s="131"/>
      <c r="OMW20" s="131"/>
      <c r="OMX20" s="131"/>
      <c r="OMY20" s="132"/>
      <c r="OMZ20" s="131"/>
      <c r="ONA20" s="131"/>
      <c r="ONB20" s="131"/>
      <c r="ONC20" s="131"/>
      <c r="OND20" s="131"/>
      <c r="ONE20" s="131"/>
      <c r="ONF20" s="131"/>
      <c r="ONG20" s="131"/>
      <c r="ONH20" s="132"/>
      <c r="ONI20" s="131"/>
      <c r="ONJ20" s="131"/>
      <c r="ONK20" s="131"/>
      <c r="ONL20" s="131"/>
      <c r="ONM20" s="131"/>
      <c r="ONN20" s="131"/>
      <c r="ONO20" s="131"/>
      <c r="ONP20" s="131"/>
      <c r="ONQ20" s="132"/>
      <c r="ONR20" s="131"/>
      <c r="ONS20" s="131"/>
      <c r="ONT20" s="131"/>
      <c r="ONU20" s="131"/>
      <c r="ONV20" s="131"/>
      <c r="ONW20" s="131"/>
      <c r="ONX20" s="131"/>
      <c r="ONY20" s="131"/>
      <c r="ONZ20" s="132"/>
      <c r="OOA20" s="131"/>
      <c r="OOB20" s="131"/>
      <c r="OOC20" s="131"/>
      <c r="OOD20" s="131"/>
      <c r="OOE20" s="131"/>
      <c r="OOF20" s="131"/>
      <c r="OOG20" s="131"/>
      <c r="OOH20" s="131"/>
      <c r="OOI20" s="132"/>
      <c r="OOJ20" s="131"/>
      <c r="OOK20" s="131"/>
      <c r="OOL20" s="131"/>
      <c r="OOM20" s="131"/>
      <c r="OON20" s="131"/>
      <c r="OOO20" s="131"/>
      <c r="OOP20" s="131"/>
      <c r="OOQ20" s="131"/>
      <c r="OOR20" s="132"/>
      <c r="OOS20" s="131"/>
      <c r="OOT20" s="131"/>
      <c r="OOU20" s="131"/>
      <c r="OOV20" s="131"/>
      <c r="OOW20" s="131"/>
      <c r="OOX20" s="131"/>
      <c r="OOY20" s="131"/>
      <c r="OOZ20" s="131"/>
      <c r="OPA20" s="132"/>
      <c r="OPB20" s="131"/>
      <c r="OPC20" s="131"/>
      <c r="OPD20" s="131"/>
      <c r="OPE20" s="131"/>
      <c r="OPF20" s="131"/>
      <c r="OPG20" s="131"/>
      <c r="OPH20" s="131"/>
      <c r="OPI20" s="131"/>
      <c r="OPJ20" s="132"/>
      <c r="OPK20" s="131"/>
      <c r="OPL20" s="131"/>
      <c r="OPM20" s="131"/>
      <c r="OPN20" s="131"/>
      <c r="OPO20" s="131"/>
      <c r="OPP20" s="131"/>
      <c r="OPQ20" s="131"/>
      <c r="OPR20" s="131"/>
      <c r="OPS20" s="132"/>
      <c r="OPT20" s="131"/>
      <c r="OPU20" s="131"/>
      <c r="OPV20" s="131"/>
      <c r="OPW20" s="131"/>
      <c r="OPX20" s="131"/>
      <c r="OPY20" s="131"/>
      <c r="OPZ20" s="131"/>
      <c r="OQA20" s="131"/>
      <c r="OQB20" s="132"/>
      <c r="OQC20" s="131"/>
      <c r="OQD20" s="131"/>
      <c r="OQE20" s="131"/>
      <c r="OQF20" s="131"/>
      <c r="OQG20" s="131"/>
      <c r="OQH20" s="131"/>
      <c r="OQI20" s="131"/>
      <c r="OQJ20" s="131"/>
      <c r="OQK20" s="132"/>
      <c r="OQL20" s="131"/>
      <c r="OQM20" s="131"/>
      <c r="OQN20" s="131"/>
      <c r="OQO20" s="131"/>
      <c r="OQP20" s="131"/>
      <c r="OQQ20" s="131"/>
      <c r="OQR20" s="131"/>
      <c r="OQS20" s="131"/>
      <c r="OQT20" s="132"/>
      <c r="OQU20" s="131"/>
      <c r="OQV20" s="131"/>
      <c r="OQW20" s="131"/>
      <c r="OQX20" s="131"/>
      <c r="OQY20" s="131"/>
      <c r="OQZ20" s="131"/>
      <c r="ORA20" s="131"/>
      <c r="ORB20" s="131"/>
      <c r="ORC20" s="132"/>
      <c r="ORD20" s="131"/>
      <c r="ORE20" s="131"/>
      <c r="ORF20" s="131"/>
      <c r="ORG20" s="131"/>
      <c r="ORH20" s="131"/>
      <c r="ORI20" s="131"/>
      <c r="ORJ20" s="131"/>
      <c r="ORK20" s="131"/>
      <c r="ORL20" s="132"/>
      <c r="ORM20" s="131"/>
      <c r="ORN20" s="131"/>
      <c r="ORO20" s="131"/>
      <c r="ORP20" s="131"/>
      <c r="ORQ20" s="131"/>
      <c r="ORR20" s="131"/>
      <c r="ORS20" s="131"/>
      <c r="ORT20" s="131"/>
      <c r="ORU20" s="132"/>
      <c r="ORV20" s="131"/>
      <c r="ORW20" s="131"/>
      <c r="ORX20" s="131"/>
      <c r="ORY20" s="131"/>
      <c r="ORZ20" s="131"/>
      <c r="OSA20" s="131"/>
      <c r="OSB20" s="131"/>
      <c r="OSC20" s="131"/>
      <c r="OSD20" s="132"/>
      <c r="OSE20" s="131"/>
      <c r="OSF20" s="131"/>
      <c r="OSG20" s="131"/>
      <c r="OSH20" s="131"/>
      <c r="OSI20" s="131"/>
      <c r="OSJ20" s="131"/>
      <c r="OSK20" s="131"/>
      <c r="OSL20" s="131"/>
      <c r="OSM20" s="132"/>
      <c r="OSN20" s="131"/>
      <c r="OSO20" s="131"/>
      <c r="OSP20" s="131"/>
      <c r="OSQ20" s="131"/>
      <c r="OSR20" s="131"/>
      <c r="OSS20" s="131"/>
      <c r="OST20" s="131"/>
      <c r="OSU20" s="131"/>
      <c r="OSV20" s="132"/>
      <c r="OSW20" s="131"/>
      <c r="OSX20" s="131"/>
      <c r="OSY20" s="131"/>
      <c r="OSZ20" s="131"/>
      <c r="OTA20" s="131"/>
      <c r="OTB20" s="131"/>
      <c r="OTC20" s="131"/>
      <c r="OTD20" s="131"/>
      <c r="OTE20" s="132"/>
      <c r="OTF20" s="131"/>
      <c r="OTG20" s="131"/>
      <c r="OTH20" s="131"/>
      <c r="OTI20" s="131"/>
      <c r="OTJ20" s="131"/>
      <c r="OTK20" s="131"/>
      <c r="OTL20" s="131"/>
      <c r="OTM20" s="131"/>
      <c r="OTN20" s="132"/>
      <c r="OTO20" s="131"/>
      <c r="OTP20" s="131"/>
      <c r="OTQ20" s="131"/>
      <c r="OTR20" s="131"/>
      <c r="OTS20" s="131"/>
      <c r="OTT20" s="131"/>
      <c r="OTU20" s="131"/>
      <c r="OTV20" s="131"/>
      <c r="OTW20" s="132"/>
      <c r="OTX20" s="131"/>
      <c r="OTY20" s="131"/>
      <c r="OTZ20" s="131"/>
      <c r="OUA20" s="131"/>
      <c r="OUB20" s="131"/>
      <c r="OUC20" s="131"/>
      <c r="OUD20" s="131"/>
      <c r="OUE20" s="131"/>
      <c r="OUF20" s="132"/>
      <c r="OUG20" s="131"/>
      <c r="OUH20" s="131"/>
      <c r="OUI20" s="131"/>
      <c r="OUJ20" s="131"/>
      <c r="OUK20" s="131"/>
      <c r="OUL20" s="131"/>
      <c r="OUM20" s="131"/>
      <c r="OUN20" s="131"/>
      <c r="OUO20" s="132"/>
      <c r="OUP20" s="131"/>
      <c r="OUQ20" s="131"/>
      <c r="OUR20" s="131"/>
      <c r="OUS20" s="131"/>
      <c r="OUT20" s="131"/>
      <c r="OUU20" s="131"/>
      <c r="OUV20" s="131"/>
      <c r="OUW20" s="131"/>
      <c r="OUX20" s="132"/>
      <c r="OUY20" s="131"/>
      <c r="OUZ20" s="131"/>
      <c r="OVA20" s="131"/>
      <c r="OVB20" s="131"/>
      <c r="OVC20" s="131"/>
      <c r="OVD20" s="131"/>
      <c r="OVE20" s="131"/>
      <c r="OVF20" s="131"/>
      <c r="OVG20" s="132"/>
      <c r="OVH20" s="131"/>
      <c r="OVI20" s="131"/>
      <c r="OVJ20" s="131"/>
      <c r="OVK20" s="131"/>
      <c r="OVL20" s="131"/>
      <c r="OVM20" s="131"/>
      <c r="OVN20" s="131"/>
      <c r="OVO20" s="131"/>
      <c r="OVP20" s="132"/>
      <c r="OVQ20" s="131"/>
      <c r="OVR20" s="131"/>
      <c r="OVS20" s="131"/>
      <c r="OVT20" s="131"/>
      <c r="OVU20" s="131"/>
      <c r="OVV20" s="131"/>
      <c r="OVW20" s="131"/>
      <c r="OVX20" s="131"/>
      <c r="OVY20" s="132"/>
      <c r="OVZ20" s="131"/>
      <c r="OWA20" s="131"/>
      <c r="OWB20" s="131"/>
      <c r="OWC20" s="131"/>
      <c r="OWD20" s="131"/>
      <c r="OWE20" s="131"/>
      <c r="OWF20" s="131"/>
      <c r="OWG20" s="131"/>
      <c r="OWH20" s="132"/>
      <c r="OWI20" s="131"/>
      <c r="OWJ20" s="131"/>
      <c r="OWK20" s="131"/>
      <c r="OWL20" s="131"/>
      <c r="OWM20" s="131"/>
      <c r="OWN20" s="131"/>
      <c r="OWO20" s="131"/>
      <c r="OWP20" s="131"/>
      <c r="OWQ20" s="132"/>
      <c r="OWR20" s="131"/>
      <c r="OWS20" s="131"/>
      <c r="OWT20" s="131"/>
      <c r="OWU20" s="131"/>
      <c r="OWV20" s="131"/>
      <c r="OWW20" s="131"/>
      <c r="OWX20" s="131"/>
      <c r="OWY20" s="131"/>
      <c r="OWZ20" s="132"/>
      <c r="OXA20" s="131"/>
      <c r="OXB20" s="131"/>
      <c r="OXC20" s="131"/>
      <c r="OXD20" s="131"/>
      <c r="OXE20" s="131"/>
      <c r="OXF20" s="131"/>
      <c r="OXG20" s="131"/>
      <c r="OXH20" s="131"/>
      <c r="OXI20" s="132"/>
      <c r="OXJ20" s="131"/>
      <c r="OXK20" s="131"/>
      <c r="OXL20" s="131"/>
      <c r="OXM20" s="131"/>
      <c r="OXN20" s="131"/>
      <c r="OXO20" s="131"/>
      <c r="OXP20" s="131"/>
      <c r="OXQ20" s="131"/>
      <c r="OXR20" s="132"/>
      <c r="OXS20" s="131"/>
      <c r="OXT20" s="131"/>
      <c r="OXU20" s="131"/>
      <c r="OXV20" s="131"/>
      <c r="OXW20" s="131"/>
      <c r="OXX20" s="131"/>
      <c r="OXY20" s="131"/>
      <c r="OXZ20" s="131"/>
      <c r="OYA20" s="132"/>
      <c r="OYB20" s="131"/>
      <c r="OYC20" s="131"/>
      <c r="OYD20" s="131"/>
      <c r="OYE20" s="131"/>
      <c r="OYF20" s="131"/>
      <c r="OYG20" s="131"/>
      <c r="OYH20" s="131"/>
      <c r="OYI20" s="131"/>
      <c r="OYJ20" s="132"/>
      <c r="OYK20" s="131"/>
      <c r="OYL20" s="131"/>
      <c r="OYM20" s="131"/>
      <c r="OYN20" s="131"/>
      <c r="OYO20" s="131"/>
      <c r="OYP20" s="131"/>
      <c r="OYQ20" s="131"/>
      <c r="OYR20" s="131"/>
      <c r="OYS20" s="132"/>
      <c r="OYT20" s="131"/>
      <c r="OYU20" s="131"/>
      <c r="OYV20" s="131"/>
      <c r="OYW20" s="131"/>
      <c r="OYX20" s="131"/>
      <c r="OYY20" s="131"/>
      <c r="OYZ20" s="131"/>
      <c r="OZA20" s="131"/>
      <c r="OZB20" s="132"/>
      <c r="OZC20" s="131"/>
      <c r="OZD20" s="131"/>
      <c r="OZE20" s="131"/>
      <c r="OZF20" s="131"/>
      <c r="OZG20" s="131"/>
      <c r="OZH20" s="131"/>
      <c r="OZI20" s="131"/>
      <c r="OZJ20" s="131"/>
      <c r="OZK20" s="132"/>
      <c r="OZL20" s="131"/>
      <c r="OZM20" s="131"/>
      <c r="OZN20" s="131"/>
      <c r="OZO20" s="131"/>
      <c r="OZP20" s="131"/>
      <c r="OZQ20" s="131"/>
      <c r="OZR20" s="131"/>
      <c r="OZS20" s="131"/>
      <c r="OZT20" s="132"/>
      <c r="OZU20" s="131"/>
      <c r="OZV20" s="131"/>
      <c r="OZW20" s="131"/>
      <c r="OZX20" s="131"/>
      <c r="OZY20" s="131"/>
      <c r="OZZ20" s="131"/>
      <c r="PAA20" s="131"/>
      <c r="PAB20" s="131"/>
      <c r="PAC20" s="132"/>
      <c r="PAD20" s="131"/>
      <c r="PAE20" s="131"/>
      <c r="PAF20" s="131"/>
      <c r="PAG20" s="131"/>
      <c r="PAH20" s="131"/>
      <c r="PAI20" s="131"/>
      <c r="PAJ20" s="131"/>
      <c r="PAK20" s="131"/>
      <c r="PAL20" s="132"/>
      <c r="PAM20" s="131"/>
      <c r="PAN20" s="131"/>
      <c r="PAO20" s="131"/>
      <c r="PAP20" s="131"/>
      <c r="PAQ20" s="131"/>
      <c r="PAR20" s="131"/>
      <c r="PAS20" s="131"/>
      <c r="PAT20" s="131"/>
      <c r="PAU20" s="132"/>
      <c r="PAV20" s="131"/>
      <c r="PAW20" s="131"/>
      <c r="PAX20" s="131"/>
      <c r="PAY20" s="131"/>
      <c r="PAZ20" s="131"/>
      <c r="PBA20" s="131"/>
      <c r="PBB20" s="131"/>
      <c r="PBC20" s="131"/>
      <c r="PBD20" s="132"/>
      <c r="PBE20" s="131"/>
      <c r="PBF20" s="131"/>
      <c r="PBG20" s="131"/>
      <c r="PBH20" s="131"/>
      <c r="PBI20" s="131"/>
      <c r="PBJ20" s="131"/>
      <c r="PBK20" s="131"/>
      <c r="PBL20" s="131"/>
      <c r="PBM20" s="132"/>
      <c r="PBN20" s="131"/>
      <c r="PBO20" s="131"/>
      <c r="PBP20" s="131"/>
      <c r="PBQ20" s="131"/>
      <c r="PBR20" s="131"/>
      <c r="PBS20" s="131"/>
      <c r="PBT20" s="131"/>
      <c r="PBU20" s="131"/>
      <c r="PBV20" s="132"/>
      <c r="PBW20" s="131"/>
      <c r="PBX20" s="131"/>
      <c r="PBY20" s="131"/>
      <c r="PBZ20" s="131"/>
      <c r="PCA20" s="131"/>
      <c r="PCB20" s="131"/>
      <c r="PCC20" s="131"/>
      <c r="PCD20" s="131"/>
      <c r="PCE20" s="132"/>
      <c r="PCF20" s="131"/>
      <c r="PCG20" s="131"/>
      <c r="PCH20" s="131"/>
      <c r="PCI20" s="131"/>
      <c r="PCJ20" s="131"/>
      <c r="PCK20" s="131"/>
      <c r="PCL20" s="131"/>
      <c r="PCM20" s="131"/>
      <c r="PCN20" s="132"/>
      <c r="PCO20" s="131"/>
      <c r="PCP20" s="131"/>
      <c r="PCQ20" s="131"/>
      <c r="PCR20" s="131"/>
      <c r="PCS20" s="131"/>
      <c r="PCT20" s="131"/>
      <c r="PCU20" s="131"/>
      <c r="PCV20" s="131"/>
      <c r="PCW20" s="132"/>
      <c r="PCX20" s="131"/>
      <c r="PCY20" s="131"/>
      <c r="PCZ20" s="131"/>
      <c r="PDA20" s="131"/>
      <c r="PDB20" s="131"/>
      <c r="PDC20" s="131"/>
      <c r="PDD20" s="131"/>
      <c r="PDE20" s="131"/>
      <c r="PDF20" s="132"/>
      <c r="PDG20" s="131"/>
      <c r="PDH20" s="131"/>
      <c r="PDI20" s="131"/>
      <c r="PDJ20" s="131"/>
      <c r="PDK20" s="131"/>
      <c r="PDL20" s="131"/>
      <c r="PDM20" s="131"/>
      <c r="PDN20" s="131"/>
      <c r="PDO20" s="132"/>
      <c r="PDP20" s="131"/>
      <c r="PDQ20" s="131"/>
      <c r="PDR20" s="131"/>
      <c r="PDS20" s="131"/>
      <c r="PDT20" s="131"/>
      <c r="PDU20" s="131"/>
      <c r="PDV20" s="131"/>
      <c r="PDW20" s="131"/>
      <c r="PDX20" s="132"/>
      <c r="PDY20" s="131"/>
      <c r="PDZ20" s="131"/>
      <c r="PEA20" s="131"/>
      <c r="PEB20" s="131"/>
      <c r="PEC20" s="131"/>
      <c r="PED20" s="131"/>
      <c r="PEE20" s="131"/>
      <c r="PEF20" s="131"/>
      <c r="PEG20" s="132"/>
      <c r="PEH20" s="131"/>
      <c r="PEI20" s="131"/>
      <c r="PEJ20" s="131"/>
      <c r="PEK20" s="131"/>
      <c r="PEL20" s="131"/>
      <c r="PEM20" s="131"/>
      <c r="PEN20" s="131"/>
      <c r="PEO20" s="131"/>
      <c r="PEP20" s="132"/>
      <c r="PEQ20" s="131"/>
      <c r="PER20" s="131"/>
      <c r="PES20" s="131"/>
      <c r="PET20" s="131"/>
      <c r="PEU20" s="131"/>
      <c r="PEV20" s="131"/>
      <c r="PEW20" s="131"/>
      <c r="PEX20" s="131"/>
      <c r="PEY20" s="132"/>
      <c r="PEZ20" s="131"/>
      <c r="PFA20" s="131"/>
      <c r="PFB20" s="131"/>
      <c r="PFC20" s="131"/>
      <c r="PFD20" s="131"/>
      <c r="PFE20" s="131"/>
      <c r="PFF20" s="131"/>
      <c r="PFG20" s="131"/>
      <c r="PFH20" s="132"/>
      <c r="PFI20" s="131"/>
      <c r="PFJ20" s="131"/>
      <c r="PFK20" s="131"/>
      <c r="PFL20" s="131"/>
      <c r="PFM20" s="131"/>
      <c r="PFN20" s="131"/>
      <c r="PFO20" s="131"/>
      <c r="PFP20" s="131"/>
      <c r="PFQ20" s="132"/>
      <c r="PFR20" s="131"/>
      <c r="PFS20" s="131"/>
      <c r="PFT20" s="131"/>
      <c r="PFU20" s="131"/>
      <c r="PFV20" s="131"/>
      <c r="PFW20" s="131"/>
      <c r="PFX20" s="131"/>
      <c r="PFY20" s="131"/>
      <c r="PFZ20" s="132"/>
      <c r="PGA20" s="131"/>
      <c r="PGB20" s="131"/>
      <c r="PGC20" s="131"/>
      <c r="PGD20" s="131"/>
      <c r="PGE20" s="131"/>
      <c r="PGF20" s="131"/>
      <c r="PGG20" s="131"/>
      <c r="PGH20" s="131"/>
      <c r="PGI20" s="132"/>
      <c r="PGJ20" s="131"/>
      <c r="PGK20" s="131"/>
      <c r="PGL20" s="131"/>
      <c r="PGM20" s="131"/>
      <c r="PGN20" s="131"/>
      <c r="PGO20" s="131"/>
      <c r="PGP20" s="131"/>
      <c r="PGQ20" s="131"/>
      <c r="PGR20" s="132"/>
      <c r="PGS20" s="131"/>
      <c r="PGT20" s="131"/>
      <c r="PGU20" s="131"/>
      <c r="PGV20" s="131"/>
      <c r="PGW20" s="131"/>
      <c r="PGX20" s="131"/>
      <c r="PGY20" s="131"/>
      <c r="PGZ20" s="131"/>
      <c r="PHA20" s="132"/>
      <c r="PHB20" s="131"/>
      <c r="PHC20" s="131"/>
      <c r="PHD20" s="131"/>
      <c r="PHE20" s="131"/>
      <c r="PHF20" s="131"/>
      <c r="PHG20" s="131"/>
      <c r="PHH20" s="131"/>
      <c r="PHI20" s="131"/>
      <c r="PHJ20" s="132"/>
      <c r="PHK20" s="131"/>
      <c r="PHL20" s="131"/>
      <c r="PHM20" s="131"/>
      <c r="PHN20" s="131"/>
      <c r="PHO20" s="131"/>
      <c r="PHP20" s="131"/>
      <c r="PHQ20" s="131"/>
      <c r="PHR20" s="131"/>
      <c r="PHS20" s="132"/>
      <c r="PHT20" s="131"/>
      <c r="PHU20" s="131"/>
      <c r="PHV20" s="131"/>
      <c r="PHW20" s="131"/>
      <c r="PHX20" s="131"/>
      <c r="PHY20" s="131"/>
      <c r="PHZ20" s="131"/>
      <c r="PIA20" s="131"/>
      <c r="PIB20" s="132"/>
      <c r="PIC20" s="131"/>
      <c r="PID20" s="131"/>
      <c r="PIE20" s="131"/>
      <c r="PIF20" s="131"/>
      <c r="PIG20" s="131"/>
      <c r="PIH20" s="131"/>
      <c r="PII20" s="131"/>
      <c r="PIJ20" s="131"/>
      <c r="PIK20" s="132"/>
      <c r="PIL20" s="131"/>
      <c r="PIM20" s="131"/>
      <c r="PIN20" s="131"/>
      <c r="PIO20" s="131"/>
      <c r="PIP20" s="131"/>
      <c r="PIQ20" s="131"/>
      <c r="PIR20" s="131"/>
      <c r="PIS20" s="131"/>
      <c r="PIT20" s="132"/>
      <c r="PIU20" s="131"/>
      <c r="PIV20" s="131"/>
      <c r="PIW20" s="131"/>
      <c r="PIX20" s="131"/>
      <c r="PIY20" s="131"/>
      <c r="PIZ20" s="131"/>
      <c r="PJA20" s="131"/>
      <c r="PJB20" s="131"/>
      <c r="PJC20" s="132"/>
      <c r="PJD20" s="131"/>
      <c r="PJE20" s="131"/>
      <c r="PJF20" s="131"/>
      <c r="PJG20" s="131"/>
      <c r="PJH20" s="131"/>
      <c r="PJI20" s="131"/>
      <c r="PJJ20" s="131"/>
      <c r="PJK20" s="131"/>
      <c r="PJL20" s="132"/>
      <c r="PJM20" s="131"/>
      <c r="PJN20" s="131"/>
      <c r="PJO20" s="131"/>
      <c r="PJP20" s="131"/>
      <c r="PJQ20" s="131"/>
      <c r="PJR20" s="131"/>
      <c r="PJS20" s="131"/>
      <c r="PJT20" s="131"/>
      <c r="PJU20" s="132"/>
      <c r="PJV20" s="131"/>
      <c r="PJW20" s="131"/>
      <c r="PJX20" s="131"/>
      <c r="PJY20" s="131"/>
      <c r="PJZ20" s="131"/>
      <c r="PKA20" s="131"/>
      <c r="PKB20" s="131"/>
      <c r="PKC20" s="131"/>
      <c r="PKD20" s="132"/>
      <c r="PKE20" s="131"/>
      <c r="PKF20" s="131"/>
      <c r="PKG20" s="131"/>
      <c r="PKH20" s="131"/>
      <c r="PKI20" s="131"/>
      <c r="PKJ20" s="131"/>
      <c r="PKK20" s="131"/>
      <c r="PKL20" s="131"/>
      <c r="PKM20" s="132"/>
      <c r="PKN20" s="131"/>
      <c r="PKO20" s="131"/>
      <c r="PKP20" s="131"/>
      <c r="PKQ20" s="131"/>
      <c r="PKR20" s="131"/>
      <c r="PKS20" s="131"/>
      <c r="PKT20" s="131"/>
      <c r="PKU20" s="131"/>
      <c r="PKV20" s="132"/>
      <c r="PKW20" s="131"/>
      <c r="PKX20" s="131"/>
      <c r="PKY20" s="131"/>
      <c r="PKZ20" s="131"/>
      <c r="PLA20" s="131"/>
      <c r="PLB20" s="131"/>
      <c r="PLC20" s="131"/>
      <c r="PLD20" s="131"/>
      <c r="PLE20" s="132"/>
      <c r="PLF20" s="131"/>
      <c r="PLG20" s="131"/>
      <c r="PLH20" s="131"/>
      <c r="PLI20" s="131"/>
      <c r="PLJ20" s="131"/>
      <c r="PLK20" s="131"/>
      <c r="PLL20" s="131"/>
      <c r="PLM20" s="131"/>
      <c r="PLN20" s="132"/>
      <c r="PLO20" s="131"/>
      <c r="PLP20" s="131"/>
      <c r="PLQ20" s="131"/>
      <c r="PLR20" s="131"/>
      <c r="PLS20" s="131"/>
      <c r="PLT20" s="131"/>
      <c r="PLU20" s="131"/>
      <c r="PLV20" s="131"/>
      <c r="PLW20" s="132"/>
      <c r="PLX20" s="131"/>
      <c r="PLY20" s="131"/>
      <c r="PLZ20" s="131"/>
      <c r="PMA20" s="131"/>
      <c r="PMB20" s="131"/>
      <c r="PMC20" s="131"/>
      <c r="PMD20" s="131"/>
      <c r="PME20" s="131"/>
      <c r="PMF20" s="132"/>
      <c r="PMG20" s="131"/>
      <c r="PMH20" s="131"/>
      <c r="PMI20" s="131"/>
      <c r="PMJ20" s="131"/>
      <c r="PMK20" s="131"/>
      <c r="PML20" s="131"/>
      <c r="PMM20" s="131"/>
      <c r="PMN20" s="131"/>
      <c r="PMO20" s="132"/>
      <c r="PMP20" s="131"/>
      <c r="PMQ20" s="131"/>
      <c r="PMR20" s="131"/>
      <c r="PMS20" s="131"/>
      <c r="PMT20" s="131"/>
      <c r="PMU20" s="131"/>
      <c r="PMV20" s="131"/>
      <c r="PMW20" s="131"/>
      <c r="PMX20" s="132"/>
      <c r="PMY20" s="131"/>
      <c r="PMZ20" s="131"/>
      <c r="PNA20" s="131"/>
      <c r="PNB20" s="131"/>
      <c r="PNC20" s="131"/>
      <c r="PND20" s="131"/>
      <c r="PNE20" s="131"/>
      <c r="PNF20" s="131"/>
      <c r="PNG20" s="132"/>
      <c r="PNH20" s="131"/>
      <c r="PNI20" s="131"/>
      <c r="PNJ20" s="131"/>
      <c r="PNK20" s="131"/>
      <c r="PNL20" s="131"/>
      <c r="PNM20" s="131"/>
      <c r="PNN20" s="131"/>
      <c r="PNO20" s="131"/>
      <c r="PNP20" s="132"/>
      <c r="PNQ20" s="131"/>
      <c r="PNR20" s="131"/>
      <c r="PNS20" s="131"/>
      <c r="PNT20" s="131"/>
      <c r="PNU20" s="131"/>
      <c r="PNV20" s="131"/>
      <c r="PNW20" s="131"/>
      <c r="PNX20" s="131"/>
      <c r="PNY20" s="132"/>
      <c r="PNZ20" s="131"/>
      <c r="POA20" s="131"/>
      <c r="POB20" s="131"/>
      <c r="POC20" s="131"/>
      <c r="POD20" s="131"/>
      <c r="POE20" s="131"/>
      <c r="POF20" s="131"/>
      <c r="POG20" s="131"/>
      <c r="POH20" s="132"/>
      <c r="POI20" s="131"/>
      <c r="POJ20" s="131"/>
      <c r="POK20" s="131"/>
      <c r="POL20" s="131"/>
      <c r="POM20" s="131"/>
      <c r="PON20" s="131"/>
      <c r="POO20" s="131"/>
      <c r="POP20" s="131"/>
      <c r="POQ20" s="132"/>
      <c r="POR20" s="131"/>
      <c r="POS20" s="131"/>
      <c r="POT20" s="131"/>
      <c r="POU20" s="131"/>
      <c r="POV20" s="131"/>
      <c r="POW20" s="131"/>
      <c r="POX20" s="131"/>
      <c r="POY20" s="131"/>
      <c r="POZ20" s="132"/>
      <c r="PPA20" s="131"/>
      <c r="PPB20" s="131"/>
      <c r="PPC20" s="131"/>
      <c r="PPD20" s="131"/>
      <c r="PPE20" s="131"/>
      <c r="PPF20" s="131"/>
      <c r="PPG20" s="131"/>
      <c r="PPH20" s="131"/>
      <c r="PPI20" s="132"/>
      <c r="PPJ20" s="131"/>
      <c r="PPK20" s="131"/>
      <c r="PPL20" s="131"/>
      <c r="PPM20" s="131"/>
      <c r="PPN20" s="131"/>
      <c r="PPO20" s="131"/>
      <c r="PPP20" s="131"/>
      <c r="PPQ20" s="131"/>
      <c r="PPR20" s="132"/>
      <c r="PPS20" s="131"/>
      <c r="PPT20" s="131"/>
      <c r="PPU20" s="131"/>
      <c r="PPV20" s="131"/>
      <c r="PPW20" s="131"/>
      <c r="PPX20" s="131"/>
      <c r="PPY20" s="131"/>
      <c r="PPZ20" s="131"/>
      <c r="PQA20" s="132"/>
      <c r="PQB20" s="131"/>
      <c r="PQC20" s="131"/>
      <c r="PQD20" s="131"/>
      <c r="PQE20" s="131"/>
      <c r="PQF20" s="131"/>
      <c r="PQG20" s="131"/>
      <c r="PQH20" s="131"/>
      <c r="PQI20" s="131"/>
      <c r="PQJ20" s="132"/>
      <c r="PQK20" s="131"/>
      <c r="PQL20" s="131"/>
      <c r="PQM20" s="131"/>
      <c r="PQN20" s="131"/>
      <c r="PQO20" s="131"/>
      <c r="PQP20" s="131"/>
      <c r="PQQ20" s="131"/>
      <c r="PQR20" s="131"/>
      <c r="PQS20" s="132"/>
      <c r="PQT20" s="131"/>
      <c r="PQU20" s="131"/>
      <c r="PQV20" s="131"/>
      <c r="PQW20" s="131"/>
      <c r="PQX20" s="131"/>
      <c r="PQY20" s="131"/>
      <c r="PQZ20" s="131"/>
      <c r="PRA20" s="131"/>
      <c r="PRB20" s="132"/>
      <c r="PRC20" s="131"/>
      <c r="PRD20" s="131"/>
      <c r="PRE20" s="131"/>
      <c r="PRF20" s="131"/>
      <c r="PRG20" s="131"/>
      <c r="PRH20" s="131"/>
      <c r="PRI20" s="131"/>
      <c r="PRJ20" s="131"/>
      <c r="PRK20" s="132"/>
      <c r="PRL20" s="131"/>
      <c r="PRM20" s="131"/>
      <c r="PRN20" s="131"/>
      <c r="PRO20" s="131"/>
      <c r="PRP20" s="131"/>
      <c r="PRQ20" s="131"/>
      <c r="PRR20" s="131"/>
      <c r="PRS20" s="131"/>
      <c r="PRT20" s="132"/>
      <c r="PRU20" s="131"/>
      <c r="PRV20" s="131"/>
      <c r="PRW20" s="131"/>
      <c r="PRX20" s="131"/>
      <c r="PRY20" s="131"/>
      <c r="PRZ20" s="131"/>
      <c r="PSA20" s="131"/>
      <c r="PSB20" s="131"/>
      <c r="PSC20" s="132"/>
      <c r="PSD20" s="131"/>
      <c r="PSE20" s="131"/>
      <c r="PSF20" s="131"/>
      <c r="PSG20" s="131"/>
      <c r="PSH20" s="131"/>
      <c r="PSI20" s="131"/>
      <c r="PSJ20" s="131"/>
      <c r="PSK20" s="131"/>
      <c r="PSL20" s="132"/>
      <c r="PSM20" s="131"/>
      <c r="PSN20" s="131"/>
      <c r="PSO20" s="131"/>
      <c r="PSP20" s="131"/>
      <c r="PSQ20" s="131"/>
      <c r="PSR20" s="131"/>
      <c r="PSS20" s="131"/>
      <c r="PST20" s="131"/>
      <c r="PSU20" s="132"/>
      <c r="PSV20" s="131"/>
      <c r="PSW20" s="131"/>
      <c r="PSX20" s="131"/>
      <c r="PSY20" s="131"/>
      <c r="PSZ20" s="131"/>
      <c r="PTA20" s="131"/>
      <c r="PTB20" s="131"/>
      <c r="PTC20" s="131"/>
      <c r="PTD20" s="132"/>
      <c r="PTE20" s="131"/>
      <c r="PTF20" s="131"/>
      <c r="PTG20" s="131"/>
      <c r="PTH20" s="131"/>
      <c r="PTI20" s="131"/>
      <c r="PTJ20" s="131"/>
      <c r="PTK20" s="131"/>
      <c r="PTL20" s="131"/>
      <c r="PTM20" s="132"/>
      <c r="PTN20" s="131"/>
      <c r="PTO20" s="131"/>
      <c r="PTP20" s="131"/>
      <c r="PTQ20" s="131"/>
      <c r="PTR20" s="131"/>
      <c r="PTS20" s="131"/>
      <c r="PTT20" s="131"/>
      <c r="PTU20" s="131"/>
      <c r="PTV20" s="132"/>
      <c r="PTW20" s="131"/>
      <c r="PTX20" s="131"/>
      <c r="PTY20" s="131"/>
      <c r="PTZ20" s="131"/>
      <c r="PUA20" s="131"/>
      <c r="PUB20" s="131"/>
      <c r="PUC20" s="131"/>
      <c r="PUD20" s="131"/>
      <c r="PUE20" s="132"/>
      <c r="PUF20" s="131"/>
      <c r="PUG20" s="131"/>
      <c r="PUH20" s="131"/>
      <c r="PUI20" s="131"/>
      <c r="PUJ20" s="131"/>
      <c r="PUK20" s="131"/>
      <c r="PUL20" s="131"/>
      <c r="PUM20" s="131"/>
      <c r="PUN20" s="132"/>
      <c r="PUO20" s="131"/>
      <c r="PUP20" s="131"/>
      <c r="PUQ20" s="131"/>
      <c r="PUR20" s="131"/>
      <c r="PUS20" s="131"/>
      <c r="PUT20" s="131"/>
      <c r="PUU20" s="131"/>
      <c r="PUV20" s="131"/>
      <c r="PUW20" s="132"/>
      <c r="PUX20" s="131"/>
      <c r="PUY20" s="131"/>
      <c r="PUZ20" s="131"/>
      <c r="PVA20" s="131"/>
      <c r="PVB20" s="131"/>
      <c r="PVC20" s="131"/>
      <c r="PVD20" s="131"/>
      <c r="PVE20" s="131"/>
      <c r="PVF20" s="132"/>
      <c r="PVG20" s="131"/>
      <c r="PVH20" s="131"/>
      <c r="PVI20" s="131"/>
      <c r="PVJ20" s="131"/>
      <c r="PVK20" s="131"/>
      <c r="PVL20" s="131"/>
      <c r="PVM20" s="131"/>
      <c r="PVN20" s="131"/>
      <c r="PVO20" s="132"/>
      <c r="PVP20" s="131"/>
      <c r="PVQ20" s="131"/>
      <c r="PVR20" s="131"/>
      <c r="PVS20" s="131"/>
      <c r="PVT20" s="131"/>
      <c r="PVU20" s="131"/>
      <c r="PVV20" s="131"/>
      <c r="PVW20" s="131"/>
      <c r="PVX20" s="132"/>
      <c r="PVY20" s="131"/>
      <c r="PVZ20" s="131"/>
      <c r="PWA20" s="131"/>
      <c r="PWB20" s="131"/>
      <c r="PWC20" s="131"/>
      <c r="PWD20" s="131"/>
      <c r="PWE20" s="131"/>
      <c r="PWF20" s="131"/>
      <c r="PWG20" s="132"/>
      <c r="PWH20" s="131"/>
      <c r="PWI20" s="131"/>
      <c r="PWJ20" s="131"/>
      <c r="PWK20" s="131"/>
      <c r="PWL20" s="131"/>
      <c r="PWM20" s="131"/>
      <c r="PWN20" s="131"/>
      <c r="PWO20" s="131"/>
      <c r="PWP20" s="132"/>
      <c r="PWQ20" s="131"/>
      <c r="PWR20" s="131"/>
      <c r="PWS20" s="131"/>
      <c r="PWT20" s="131"/>
      <c r="PWU20" s="131"/>
      <c r="PWV20" s="131"/>
      <c r="PWW20" s="131"/>
      <c r="PWX20" s="131"/>
      <c r="PWY20" s="132"/>
      <c r="PWZ20" s="131"/>
      <c r="PXA20" s="131"/>
      <c r="PXB20" s="131"/>
      <c r="PXC20" s="131"/>
      <c r="PXD20" s="131"/>
      <c r="PXE20" s="131"/>
      <c r="PXF20" s="131"/>
      <c r="PXG20" s="131"/>
      <c r="PXH20" s="132"/>
      <c r="PXI20" s="131"/>
      <c r="PXJ20" s="131"/>
      <c r="PXK20" s="131"/>
      <c r="PXL20" s="131"/>
      <c r="PXM20" s="131"/>
      <c r="PXN20" s="131"/>
      <c r="PXO20" s="131"/>
      <c r="PXP20" s="131"/>
      <c r="PXQ20" s="132"/>
      <c r="PXR20" s="131"/>
      <c r="PXS20" s="131"/>
      <c r="PXT20" s="131"/>
      <c r="PXU20" s="131"/>
      <c r="PXV20" s="131"/>
      <c r="PXW20" s="131"/>
      <c r="PXX20" s="131"/>
      <c r="PXY20" s="131"/>
      <c r="PXZ20" s="132"/>
      <c r="PYA20" s="131"/>
      <c r="PYB20" s="131"/>
      <c r="PYC20" s="131"/>
      <c r="PYD20" s="131"/>
      <c r="PYE20" s="131"/>
      <c r="PYF20" s="131"/>
      <c r="PYG20" s="131"/>
      <c r="PYH20" s="131"/>
      <c r="PYI20" s="132"/>
      <c r="PYJ20" s="131"/>
      <c r="PYK20" s="131"/>
      <c r="PYL20" s="131"/>
      <c r="PYM20" s="131"/>
      <c r="PYN20" s="131"/>
      <c r="PYO20" s="131"/>
      <c r="PYP20" s="131"/>
      <c r="PYQ20" s="131"/>
      <c r="PYR20" s="132"/>
      <c r="PYS20" s="131"/>
      <c r="PYT20" s="131"/>
      <c r="PYU20" s="131"/>
      <c r="PYV20" s="131"/>
      <c r="PYW20" s="131"/>
      <c r="PYX20" s="131"/>
      <c r="PYY20" s="131"/>
      <c r="PYZ20" s="131"/>
      <c r="PZA20" s="132"/>
      <c r="PZB20" s="131"/>
      <c r="PZC20" s="131"/>
      <c r="PZD20" s="131"/>
      <c r="PZE20" s="131"/>
      <c r="PZF20" s="131"/>
      <c r="PZG20" s="131"/>
      <c r="PZH20" s="131"/>
      <c r="PZI20" s="131"/>
      <c r="PZJ20" s="132"/>
      <c r="PZK20" s="131"/>
      <c r="PZL20" s="131"/>
      <c r="PZM20" s="131"/>
      <c r="PZN20" s="131"/>
      <c r="PZO20" s="131"/>
      <c r="PZP20" s="131"/>
      <c r="PZQ20" s="131"/>
      <c r="PZR20" s="131"/>
      <c r="PZS20" s="132"/>
      <c r="PZT20" s="131"/>
      <c r="PZU20" s="131"/>
      <c r="PZV20" s="131"/>
      <c r="PZW20" s="131"/>
      <c r="PZX20" s="131"/>
      <c r="PZY20" s="131"/>
      <c r="PZZ20" s="131"/>
      <c r="QAA20" s="131"/>
      <c r="QAB20" s="132"/>
      <c r="QAC20" s="131"/>
      <c r="QAD20" s="131"/>
      <c r="QAE20" s="131"/>
      <c r="QAF20" s="131"/>
      <c r="QAG20" s="131"/>
      <c r="QAH20" s="131"/>
      <c r="QAI20" s="131"/>
      <c r="QAJ20" s="131"/>
      <c r="QAK20" s="132"/>
      <c r="QAL20" s="131"/>
      <c r="QAM20" s="131"/>
      <c r="QAN20" s="131"/>
      <c r="QAO20" s="131"/>
      <c r="QAP20" s="131"/>
      <c r="QAQ20" s="131"/>
      <c r="QAR20" s="131"/>
      <c r="QAS20" s="131"/>
      <c r="QAT20" s="132"/>
      <c r="QAU20" s="131"/>
      <c r="QAV20" s="131"/>
      <c r="QAW20" s="131"/>
      <c r="QAX20" s="131"/>
      <c r="QAY20" s="131"/>
      <c r="QAZ20" s="131"/>
      <c r="QBA20" s="131"/>
      <c r="QBB20" s="131"/>
      <c r="QBC20" s="132"/>
      <c r="QBD20" s="131"/>
      <c r="QBE20" s="131"/>
      <c r="QBF20" s="131"/>
      <c r="QBG20" s="131"/>
      <c r="QBH20" s="131"/>
      <c r="QBI20" s="131"/>
      <c r="QBJ20" s="131"/>
      <c r="QBK20" s="131"/>
      <c r="QBL20" s="132"/>
      <c r="QBM20" s="131"/>
      <c r="QBN20" s="131"/>
      <c r="QBO20" s="131"/>
      <c r="QBP20" s="131"/>
      <c r="QBQ20" s="131"/>
      <c r="QBR20" s="131"/>
      <c r="QBS20" s="131"/>
      <c r="QBT20" s="131"/>
      <c r="QBU20" s="132"/>
      <c r="QBV20" s="131"/>
      <c r="QBW20" s="131"/>
      <c r="QBX20" s="131"/>
      <c r="QBY20" s="131"/>
      <c r="QBZ20" s="131"/>
      <c r="QCA20" s="131"/>
      <c r="QCB20" s="131"/>
      <c r="QCC20" s="131"/>
      <c r="QCD20" s="132"/>
      <c r="QCE20" s="131"/>
      <c r="QCF20" s="131"/>
      <c r="QCG20" s="131"/>
      <c r="QCH20" s="131"/>
      <c r="QCI20" s="131"/>
      <c r="QCJ20" s="131"/>
      <c r="QCK20" s="131"/>
      <c r="QCL20" s="131"/>
      <c r="QCM20" s="132"/>
      <c r="QCN20" s="131"/>
      <c r="QCO20" s="131"/>
      <c r="QCP20" s="131"/>
      <c r="QCQ20" s="131"/>
      <c r="QCR20" s="131"/>
      <c r="QCS20" s="131"/>
      <c r="QCT20" s="131"/>
      <c r="QCU20" s="131"/>
      <c r="QCV20" s="132"/>
      <c r="QCW20" s="131"/>
      <c r="QCX20" s="131"/>
      <c r="QCY20" s="131"/>
      <c r="QCZ20" s="131"/>
      <c r="QDA20" s="131"/>
      <c r="QDB20" s="131"/>
      <c r="QDC20" s="131"/>
      <c r="QDD20" s="131"/>
      <c r="QDE20" s="132"/>
      <c r="QDF20" s="131"/>
      <c r="QDG20" s="131"/>
      <c r="QDH20" s="131"/>
      <c r="QDI20" s="131"/>
      <c r="QDJ20" s="131"/>
      <c r="QDK20" s="131"/>
      <c r="QDL20" s="131"/>
      <c r="QDM20" s="131"/>
      <c r="QDN20" s="132"/>
      <c r="QDO20" s="131"/>
      <c r="QDP20" s="131"/>
      <c r="QDQ20" s="131"/>
      <c r="QDR20" s="131"/>
      <c r="QDS20" s="131"/>
      <c r="QDT20" s="131"/>
      <c r="QDU20" s="131"/>
      <c r="QDV20" s="131"/>
      <c r="QDW20" s="132"/>
      <c r="QDX20" s="131"/>
      <c r="QDY20" s="131"/>
      <c r="QDZ20" s="131"/>
      <c r="QEA20" s="131"/>
      <c r="QEB20" s="131"/>
      <c r="QEC20" s="131"/>
      <c r="QED20" s="131"/>
      <c r="QEE20" s="131"/>
      <c r="QEF20" s="132"/>
      <c r="QEG20" s="131"/>
      <c r="QEH20" s="131"/>
      <c r="QEI20" s="131"/>
      <c r="QEJ20" s="131"/>
      <c r="QEK20" s="131"/>
      <c r="QEL20" s="131"/>
      <c r="QEM20" s="131"/>
      <c r="QEN20" s="131"/>
      <c r="QEO20" s="132"/>
      <c r="QEP20" s="131"/>
      <c r="QEQ20" s="131"/>
      <c r="QER20" s="131"/>
      <c r="QES20" s="131"/>
      <c r="QET20" s="131"/>
      <c r="QEU20" s="131"/>
      <c r="QEV20" s="131"/>
      <c r="QEW20" s="131"/>
      <c r="QEX20" s="132"/>
      <c r="QEY20" s="131"/>
      <c r="QEZ20" s="131"/>
      <c r="QFA20" s="131"/>
      <c r="QFB20" s="131"/>
      <c r="QFC20" s="131"/>
      <c r="QFD20" s="131"/>
      <c r="QFE20" s="131"/>
      <c r="QFF20" s="131"/>
      <c r="QFG20" s="132"/>
      <c r="QFH20" s="131"/>
      <c r="QFI20" s="131"/>
      <c r="QFJ20" s="131"/>
      <c r="QFK20" s="131"/>
      <c r="QFL20" s="131"/>
      <c r="QFM20" s="131"/>
      <c r="QFN20" s="131"/>
      <c r="QFO20" s="131"/>
      <c r="QFP20" s="132"/>
      <c r="QFQ20" s="131"/>
      <c r="QFR20" s="131"/>
      <c r="QFS20" s="131"/>
      <c r="QFT20" s="131"/>
      <c r="QFU20" s="131"/>
      <c r="QFV20" s="131"/>
      <c r="QFW20" s="131"/>
      <c r="QFX20" s="131"/>
      <c r="QFY20" s="132"/>
      <c r="QFZ20" s="131"/>
      <c r="QGA20" s="131"/>
      <c r="QGB20" s="131"/>
      <c r="QGC20" s="131"/>
      <c r="QGD20" s="131"/>
      <c r="QGE20" s="131"/>
      <c r="QGF20" s="131"/>
      <c r="QGG20" s="131"/>
      <c r="QGH20" s="132"/>
      <c r="QGI20" s="131"/>
      <c r="QGJ20" s="131"/>
      <c r="QGK20" s="131"/>
      <c r="QGL20" s="131"/>
      <c r="QGM20" s="131"/>
      <c r="QGN20" s="131"/>
      <c r="QGO20" s="131"/>
      <c r="QGP20" s="131"/>
      <c r="QGQ20" s="132"/>
      <c r="QGR20" s="131"/>
      <c r="QGS20" s="131"/>
      <c r="QGT20" s="131"/>
      <c r="QGU20" s="131"/>
      <c r="QGV20" s="131"/>
      <c r="QGW20" s="131"/>
      <c r="QGX20" s="131"/>
      <c r="QGY20" s="131"/>
      <c r="QGZ20" s="132"/>
      <c r="QHA20" s="131"/>
      <c r="QHB20" s="131"/>
      <c r="QHC20" s="131"/>
      <c r="QHD20" s="131"/>
      <c r="QHE20" s="131"/>
      <c r="QHF20" s="131"/>
      <c r="QHG20" s="131"/>
      <c r="QHH20" s="131"/>
      <c r="QHI20" s="132"/>
      <c r="QHJ20" s="131"/>
      <c r="QHK20" s="131"/>
      <c r="QHL20" s="131"/>
      <c r="QHM20" s="131"/>
      <c r="QHN20" s="131"/>
      <c r="QHO20" s="131"/>
      <c r="QHP20" s="131"/>
      <c r="QHQ20" s="131"/>
      <c r="QHR20" s="132"/>
      <c r="QHS20" s="131"/>
      <c r="QHT20" s="131"/>
      <c r="QHU20" s="131"/>
      <c r="QHV20" s="131"/>
      <c r="QHW20" s="131"/>
      <c r="QHX20" s="131"/>
      <c r="QHY20" s="131"/>
      <c r="QHZ20" s="131"/>
      <c r="QIA20" s="132"/>
      <c r="QIB20" s="131"/>
      <c r="QIC20" s="131"/>
      <c r="QID20" s="131"/>
      <c r="QIE20" s="131"/>
      <c r="QIF20" s="131"/>
      <c r="QIG20" s="131"/>
      <c r="QIH20" s="131"/>
      <c r="QII20" s="131"/>
      <c r="QIJ20" s="132"/>
      <c r="QIK20" s="131"/>
      <c r="QIL20" s="131"/>
      <c r="QIM20" s="131"/>
      <c r="QIN20" s="131"/>
      <c r="QIO20" s="131"/>
      <c r="QIP20" s="131"/>
      <c r="QIQ20" s="131"/>
      <c r="QIR20" s="131"/>
      <c r="QIS20" s="132"/>
      <c r="QIT20" s="131"/>
      <c r="QIU20" s="131"/>
      <c r="QIV20" s="131"/>
      <c r="QIW20" s="131"/>
      <c r="QIX20" s="131"/>
      <c r="QIY20" s="131"/>
      <c r="QIZ20" s="131"/>
      <c r="QJA20" s="131"/>
      <c r="QJB20" s="132"/>
      <c r="QJC20" s="131"/>
      <c r="QJD20" s="131"/>
      <c r="QJE20" s="131"/>
      <c r="QJF20" s="131"/>
      <c r="QJG20" s="131"/>
      <c r="QJH20" s="131"/>
      <c r="QJI20" s="131"/>
      <c r="QJJ20" s="131"/>
      <c r="QJK20" s="132"/>
      <c r="QJL20" s="131"/>
      <c r="QJM20" s="131"/>
      <c r="QJN20" s="131"/>
      <c r="QJO20" s="131"/>
      <c r="QJP20" s="131"/>
      <c r="QJQ20" s="131"/>
      <c r="QJR20" s="131"/>
      <c r="QJS20" s="131"/>
      <c r="QJT20" s="132"/>
      <c r="QJU20" s="131"/>
      <c r="QJV20" s="131"/>
      <c r="QJW20" s="131"/>
      <c r="QJX20" s="131"/>
      <c r="QJY20" s="131"/>
      <c r="QJZ20" s="131"/>
      <c r="QKA20" s="131"/>
      <c r="QKB20" s="131"/>
      <c r="QKC20" s="132"/>
      <c r="QKD20" s="131"/>
      <c r="QKE20" s="131"/>
      <c r="QKF20" s="131"/>
      <c r="QKG20" s="131"/>
      <c r="QKH20" s="131"/>
      <c r="QKI20" s="131"/>
      <c r="QKJ20" s="131"/>
      <c r="QKK20" s="131"/>
      <c r="QKL20" s="132"/>
      <c r="QKM20" s="131"/>
      <c r="QKN20" s="131"/>
      <c r="QKO20" s="131"/>
      <c r="QKP20" s="131"/>
      <c r="QKQ20" s="131"/>
      <c r="QKR20" s="131"/>
      <c r="QKS20" s="131"/>
      <c r="QKT20" s="131"/>
      <c r="QKU20" s="132"/>
      <c r="QKV20" s="131"/>
      <c r="QKW20" s="131"/>
      <c r="QKX20" s="131"/>
      <c r="QKY20" s="131"/>
      <c r="QKZ20" s="131"/>
      <c r="QLA20" s="131"/>
      <c r="QLB20" s="131"/>
      <c r="QLC20" s="131"/>
      <c r="QLD20" s="132"/>
      <c r="QLE20" s="131"/>
      <c r="QLF20" s="131"/>
      <c r="QLG20" s="131"/>
      <c r="QLH20" s="131"/>
      <c r="QLI20" s="131"/>
      <c r="QLJ20" s="131"/>
      <c r="QLK20" s="131"/>
      <c r="QLL20" s="131"/>
      <c r="QLM20" s="132"/>
      <c r="QLN20" s="131"/>
      <c r="QLO20" s="131"/>
      <c r="QLP20" s="131"/>
      <c r="QLQ20" s="131"/>
      <c r="QLR20" s="131"/>
      <c r="QLS20" s="131"/>
      <c r="QLT20" s="131"/>
      <c r="QLU20" s="131"/>
      <c r="QLV20" s="132"/>
      <c r="QLW20" s="131"/>
      <c r="QLX20" s="131"/>
      <c r="QLY20" s="131"/>
      <c r="QLZ20" s="131"/>
      <c r="QMA20" s="131"/>
      <c r="QMB20" s="131"/>
      <c r="QMC20" s="131"/>
      <c r="QMD20" s="131"/>
      <c r="QME20" s="132"/>
      <c r="QMF20" s="131"/>
      <c r="QMG20" s="131"/>
      <c r="QMH20" s="131"/>
      <c r="QMI20" s="131"/>
      <c r="QMJ20" s="131"/>
      <c r="QMK20" s="131"/>
      <c r="QML20" s="131"/>
      <c r="QMM20" s="131"/>
      <c r="QMN20" s="132"/>
      <c r="QMO20" s="131"/>
      <c r="QMP20" s="131"/>
      <c r="QMQ20" s="131"/>
      <c r="QMR20" s="131"/>
      <c r="QMS20" s="131"/>
      <c r="QMT20" s="131"/>
      <c r="QMU20" s="131"/>
      <c r="QMV20" s="131"/>
      <c r="QMW20" s="132"/>
      <c r="QMX20" s="131"/>
      <c r="QMY20" s="131"/>
      <c r="QMZ20" s="131"/>
      <c r="QNA20" s="131"/>
      <c r="QNB20" s="131"/>
      <c r="QNC20" s="131"/>
      <c r="QND20" s="131"/>
      <c r="QNE20" s="131"/>
      <c r="QNF20" s="132"/>
      <c r="QNG20" s="131"/>
      <c r="QNH20" s="131"/>
      <c r="QNI20" s="131"/>
      <c r="QNJ20" s="131"/>
      <c r="QNK20" s="131"/>
      <c r="QNL20" s="131"/>
      <c r="QNM20" s="131"/>
      <c r="QNN20" s="131"/>
      <c r="QNO20" s="132"/>
      <c r="QNP20" s="131"/>
      <c r="QNQ20" s="131"/>
      <c r="QNR20" s="131"/>
      <c r="QNS20" s="131"/>
      <c r="QNT20" s="131"/>
      <c r="QNU20" s="131"/>
      <c r="QNV20" s="131"/>
      <c r="QNW20" s="131"/>
      <c r="QNX20" s="132"/>
      <c r="QNY20" s="131"/>
      <c r="QNZ20" s="131"/>
      <c r="QOA20" s="131"/>
      <c r="QOB20" s="131"/>
      <c r="QOC20" s="131"/>
      <c r="QOD20" s="131"/>
      <c r="QOE20" s="131"/>
      <c r="QOF20" s="131"/>
      <c r="QOG20" s="132"/>
      <c r="QOH20" s="131"/>
      <c r="QOI20" s="131"/>
      <c r="QOJ20" s="131"/>
      <c r="QOK20" s="131"/>
      <c r="QOL20" s="131"/>
      <c r="QOM20" s="131"/>
      <c r="QON20" s="131"/>
      <c r="QOO20" s="131"/>
      <c r="QOP20" s="132"/>
      <c r="QOQ20" s="131"/>
      <c r="QOR20" s="131"/>
      <c r="QOS20" s="131"/>
      <c r="QOT20" s="131"/>
      <c r="QOU20" s="131"/>
      <c r="QOV20" s="131"/>
      <c r="QOW20" s="131"/>
      <c r="QOX20" s="131"/>
      <c r="QOY20" s="132"/>
      <c r="QOZ20" s="131"/>
      <c r="QPA20" s="131"/>
      <c r="QPB20" s="131"/>
      <c r="QPC20" s="131"/>
      <c r="QPD20" s="131"/>
      <c r="QPE20" s="131"/>
      <c r="QPF20" s="131"/>
      <c r="QPG20" s="131"/>
      <c r="QPH20" s="132"/>
      <c r="QPI20" s="131"/>
      <c r="QPJ20" s="131"/>
      <c r="QPK20" s="131"/>
      <c r="QPL20" s="131"/>
      <c r="QPM20" s="131"/>
      <c r="QPN20" s="131"/>
      <c r="QPO20" s="131"/>
      <c r="QPP20" s="131"/>
      <c r="QPQ20" s="132"/>
      <c r="QPR20" s="131"/>
      <c r="QPS20" s="131"/>
      <c r="QPT20" s="131"/>
      <c r="QPU20" s="131"/>
      <c r="QPV20" s="131"/>
      <c r="QPW20" s="131"/>
      <c r="QPX20" s="131"/>
      <c r="QPY20" s="131"/>
      <c r="QPZ20" s="132"/>
      <c r="QQA20" s="131"/>
      <c r="QQB20" s="131"/>
      <c r="QQC20" s="131"/>
      <c r="QQD20" s="131"/>
      <c r="QQE20" s="131"/>
      <c r="QQF20" s="131"/>
      <c r="QQG20" s="131"/>
      <c r="QQH20" s="131"/>
      <c r="QQI20" s="132"/>
      <c r="QQJ20" s="131"/>
      <c r="QQK20" s="131"/>
      <c r="QQL20" s="131"/>
      <c r="QQM20" s="131"/>
      <c r="QQN20" s="131"/>
      <c r="QQO20" s="131"/>
      <c r="QQP20" s="131"/>
      <c r="QQQ20" s="131"/>
      <c r="QQR20" s="132"/>
      <c r="QQS20" s="131"/>
      <c r="QQT20" s="131"/>
      <c r="QQU20" s="131"/>
      <c r="QQV20" s="131"/>
      <c r="QQW20" s="131"/>
      <c r="QQX20" s="131"/>
      <c r="QQY20" s="131"/>
      <c r="QQZ20" s="131"/>
      <c r="QRA20" s="132"/>
      <c r="QRB20" s="131"/>
      <c r="QRC20" s="131"/>
      <c r="QRD20" s="131"/>
      <c r="QRE20" s="131"/>
      <c r="QRF20" s="131"/>
      <c r="QRG20" s="131"/>
      <c r="QRH20" s="131"/>
      <c r="QRI20" s="131"/>
      <c r="QRJ20" s="132"/>
      <c r="QRK20" s="131"/>
      <c r="QRL20" s="131"/>
      <c r="QRM20" s="131"/>
      <c r="QRN20" s="131"/>
      <c r="QRO20" s="131"/>
      <c r="QRP20" s="131"/>
      <c r="QRQ20" s="131"/>
      <c r="QRR20" s="131"/>
      <c r="QRS20" s="132"/>
      <c r="QRT20" s="131"/>
      <c r="QRU20" s="131"/>
      <c r="QRV20" s="131"/>
      <c r="QRW20" s="131"/>
      <c r="QRX20" s="131"/>
      <c r="QRY20" s="131"/>
      <c r="QRZ20" s="131"/>
      <c r="QSA20" s="131"/>
      <c r="QSB20" s="132"/>
      <c r="QSC20" s="131"/>
      <c r="QSD20" s="131"/>
      <c r="QSE20" s="131"/>
      <c r="QSF20" s="131"/>
      <c r="QSG20" s="131"/>
      <c r="QSH20" s="131"/>
      <c r="QSI20" s="131"/>
      <c r="QSJ20" s="131"/>
      <c r="QSK20" s="132"/>
      <c r="QSL20" s="131"/>
      <c r="QSM20" s="131"/>
      <c r="QSN20" s="131"/>
      <c r="QSO20" s="131"/>
      <c r="QSP20" s="131"/>
      <c r="QSQ20" s="131"/>
      <c r="QSR20" s="131"/>
      <c r="QSS20" s="131"/>
      <c r="QST20" s="132"/>
      <c r="QSU20" s="131"/>
      <c r="QSV20" s="131"/>
      <c r="QSW20" s="131"/>
      <c r="QSX20" s="131"/>
      <c r="QSY20" s="131"/>
      <c r="QSZ20" s="131"/>
      <c r="QTA20" s="131"/>
      <c r="QTB20" s="131"/>
      <c r="QTC20" s="132"/>
      <c r="QTD20" s="131"/>
      <c r="QTE20" s="131"/>
      <c r="QTF20" s="131"/>
      <c r="QTG20" s="131"/>
      <c r="QTH20" s="131"/>
      <c r="QTI20" s="131"/>
      <c r="QTJ20" s="131"/>
      <c r="QTK20" s="131"/>
      <c r="QTL20" s="132"/>
      <c r="QTM20" s="131"/>
      <c r="QTN20" s="131"/>
      <c r="QTO20" s="131"/>
      <c r="QTP20" s="131"/>
      <c r="QTQ20" s="131"/>
      <c r="QTR20" s="131"/>
      <c r="QTS20" s="131"/>
      <c r="QTT20" s="131"/>
      <c r="QTU20" s="132"/>
      <c r="QTV20" s="131"/>
      <c r="QTW20" s="131"/>
      <c r="QTX20" s="131"/>
      <c r="QTY20" s="131"/>
      <c r="QTZ20" s="131"/>
      <c r="QUA20" s="131"/>
      <c r="QUB20" s="131"/>
      <c r="QUC20" s="131"/>
      <c r="QUD20" s="132"/>
      <c r="QUE20" s="131"/>
      <c r="QUF20" s="131"/>
      <c r="QUG20" s="131"/>
      <c r="QUH20" s="131"/>
      <c r="QUI20" s="131"/>
      <c r="QUJ20" s="131"/>
      <c r="QUK20" s="131"/>
      <c r="QUL20" s="131"/>
      <c r="QUM20" s="132"/>
      <c r="QUN20" s="131"/>
      <c r="QUO20" s="131"/>
      <c r="QUP20" s="131"/>
      <c r="QUQ20" s="131"/>
      <c r="QUR20" s="131"/>
      <c r="QUS20" s="131"/>
      <c r="QUT20" s="131"/>
      <c r="QUU20" s="131"/>
      <c r="QUV20" s="132"/>
      <c r="QUW20" s="131"/>
      <c r="QUX20" s="131"/>
      <c r="QUY20" s="131"/>
      <c r="QUZ20" s="131"/>
      <c r="QVA20" s="131"/>
      <c r="QVB20" s="131"/>
      <c r="QVC20" s="131"/>
      <c r="QVD20" s="131"/>
      <c r="QVE20" s="132"/>
      <c r="QVF20" s="131"/>
      <c r="QVG20" s="131"/>
      <c r="QVH20" s="131"/>
      <c r="QVI20" s="131"/>
      <c r="QVJ20" s="131"/>
      <c r="QVK20" s="131"/>
      <c r="QVL20" s="131"/>
      <c r="QVM20" s="131"/>
      <c r="QVN20" s="132"/>
      <c r="QVO20" s="131"/>
      <c r="QVP20" s="131"/>
      <c r="QVQ20" s="131"/>
      <c r="QVR20" s="131"/>
      <c r="QVS20" s="131"/>
      <c r="QVT20" s="131"/>
      <c r="QVU20" s="131"/>
      <c r="QVV20" s="131"/>
      <c r="QVW20" s="132"/>
      <c r="QVX20" s="131"/>
      <c r="QVY20" s="131"/>
      <c r="QVZ20" s="131"/>
      <c r="QWA20" s="131"/>
      <c r="QWB20" s="131"/>
      <c r="QWC20" s="131"/>
      <c r="QWD20" s="131"/>
      <c r="QWE20" s="131"/>
      <c r="QWF20" s="132"/>
      <c r="QWG20" s="131"/>
      <c r="QWH20" s="131"/>
      <c r="QWI20" s="131"/>
      <c r="QWJ20" s="131"/>
      <c r="QWK20" s="131"/>
      <c r="QWL20" s="131"/>
      <c r="QWM20" s="131"/>
      <c r="QWN20" s="131"/>
      <c r="QWO20" s="132"/>
      <c r="QWP20" s="131"/>
      <c r="QWQ20" s="131"/>
      <c r="QWR20" s="131"/>
      <c r="QWS20" s="131"/>
      <c r="QWT20" s="131"/>
      <c r="QWU20" s="131"/>
      <c r="QWV20" s="131"/>
      <c r="QWW20" s="131"/>
      <c r="QWX20" s="132"/>
      <c r="QWY20" s="131"/>
      <c r="QWZ20" s="131"/>
      <c r="QXA20" s="131"/>
      <c r="QXB20" s="131"/>
      <c r="QXC20" s="131"/>
      <c r="QXD20" s="131"/>
      <c r="QXE20" s="131"/>
      <c r="QXF20" s="131"/>
      <c r="QXG20" s="132"/>
      <c r="QXH20" s="131"/>
      <c r="QXI20" s="131"/>
      <c r="QXJ20" s="131"/>
      <c r="QXK20" s="131"/>
      <c r="QXL20" s="131"/>
      <c r="QXM20" s="131"/>
      <c r="QXN20" s="131"/>
      <c r="QXO20" s="131"/>
      <c r="QXP20" s="132"/>
      <c r="QXQ20" s="131"/>
      <c r="QXR20" s="131"/>
      <c r="QXS20" s="131"/>
      <c r="QXT20" s="131"/>
      <c r="QXU20" s="131"/>
      <c r="QXV20" s="131"/>
      <c r="QXW20" s="131"/>
      <c r="QXX20" s="131"/>
      <c r="QXY20" s="132"/>
      <c r="QXZ20" s="131"/>
      <c r="QYA20" s="131"/>
      <c r="QYB20" s="131"/>
      <c r="QYC20" s="131"/>
      <c r="QYD20" s="131"/>
      <c r="QYE20" s="131"/>
      <c r="QYF20" s="131"/>
      <c r="QYG20" s="131"/>
      <c r="QYH20" s="132"/>
      <c r="QYI20" s="131"/>
      <c r="QYJ20" s="131"/>
      <c r="QYK20" s="131"/>
      <c r="QYL20" s="131"/>
      <c r="QYM20" s="131"/>
      <c r="QYN20" s="131"/>
      <c r="QYO20" s="131"/>
      <c r="QYP20" s="131"/>
      <c r="QYQ20" s="132"/>
      <c r="QYR20" s="131"/>
      <c r="QYS20" s="131"/>
      <c r="QYT20" s="131"/>
      <c r="QYU20" s="131"/>
      <c r="QYV20" s="131"/>
      <c r="QYW20" s="131"/>
      <c r="QYX20" s="131"/>
      <c r="QYY20" s="131"/>
      <c r="QYZ20" s="132"/>
      <c r="QZA20" s="131"/>
      <c r="QZB20" s="131"/>
      <c r="QZC20" s="131"/>
      <c r="QZD20" s="131"/>
      <c r="QZE20" s="131"/>
      <c r="QZF20" s="131"/>
      <c r="QZG20" s="131"/>
      <c r="QZH20" s="131"/>
      <c r="QZI20" s="132"/>
      <c r="QZJ20" s="131"/>
      <c r="QZK20" s="131"/>
      <c r="QZL20" s="131"/>
      <c r="QZM20" s="131"/>
      <c r="QZN20" s="131"/>
      <c r="QZO20" s="131"/>
      <c r="QZP20" s="131"/>
      <c r="QZQ20" s="131"/>
      <c r="QZR20" s="132"/>
      <c r="QZS20" s="131"/>
      <c r="QZT20" s="131"/>
      <c r="QZU20" s="131"/>
      <c r="QZV20" s="131"/>
      <c r="QZW20" s="131"/>
      <c r="QZX20" s="131"/>
      <c r="QZY20" s="131"/>
      <c r="QZZ20" s="131"/>
      <c r="RAA20" s="132"/>
      <c r="RAB20" s="131"/>
      <c r="RAC20" s="131"/>
      <c r="RAD20" s="131"/>
      <c r="RAE20" s="131"/>
      <c r="RAF20" s="131"/>
      <c r="RAG20" s="131"/>
      <c r="RAH20" s="131"/>
      <c r="RAI20" s="131"/>
      <c r="RAJ20" s="132"/>
      <c r="RAK20" s="131"/>
      <c r="RAL20" s="131"/>
      <c r="RAM20" s="131"/>
      <c r="RAN20" s="131"/>
      <c r="RAO20" s="131"/>
      <c r="RAP20" s="131"/>
      <c r="RAQ20" s="131"/>
      <c r="RAR20" s="131"/>
      <c r="RAS20" s="132"/>
      <c r="RAT20" s="131"/>
      <c r="RAU20" s="131"/>
      <c r="RAV20" s="131"/>
      <c r="RAW20" s="131"/>
      <c r="RAX20" s="131"/>
      <c r="RAY20" s="131"/>
      <c r="RAZ20" s="131"/>
      <c r="RBA20" s="131"/>
      <c r="RBB20" s="132"/>
      <c r="RBC20" s="131"/>
      <c r="RBD20" s="131"/>
      <c r="RBE20" s="131"/>
      <c r="RBF20" s="131"/>
      <c r="RBG20" s="131"/>
      <c r="RBH20" s="131"/>
      <c r="RBI20" s="131"/>
      <c r="RBJ20" s="131"/>
      <c r="RBK20" s="132"/>
      <c r="RBL20" s="131"/>
      <c r="RBM20" s="131"/>
      <c r="RBN20" s="131"/>
      <c r="RBO20" s="131"/>
      <c r="RBP20" s="131"/>
      <c r="RBQ20" s="131"/>
      <c r="RBR20" s="131"/>
      <c r="RBS20" s="131"/>
      <c r="RBT20" s="132"/>
      <c r="RBU20" s="131"/>
      <c r="RBV20" s="131"/>
      <c r="RBW20" s="131"/>
      <c r="RBX20" s="131"/>
      <c r="RBY20" s="131"/>
      <c r="RBZ20" s="131"/>
      <c r="RCA20" s="131"/>
      <c r="RCB20" s="131"/>
      <c r="RCC20" s="132"/>
      <c r="RCD20" s="131"/>
      <c r="RCE20" s="131"/>
      <c r="RCF20" s="131"/>
      <c r="RCG20" s="131"/>
      <c r="RCH20" s="131"/>
      <c r="RCI20" s="131"/>
      <c r="RCJ20" s="131"/>
      <c r="RCK20" s="131"/>
      <c r="RCL20" s="132"/>
      <c r="RCM20" s="131"/>
      <c r="RCN20" s="131"/>
      <c r="RCO20" s="131"/>
      <c r="RCP20" s="131"/>
      <c r="RCQ20" s="131"/>
      <c r="RCR20" s="131"/>
      <c r="RCS20" s="131"/>
      <c r="RCT20" s="131"/>
      <c r="RCU20" s="132"/>
      <c r="RCV20" s="131"/>
      <c r="RCW20" s="131"/>
      <c r="RCX20" s="131"/>
      <c r="RCY20" s="131"/>
      <c r="RCZ20" s="131"/>
      <c r="RDA20" s="131"/>
      <c r="RDB20" s="131"/>
      <c r="RDC20" s="131"/>
      <c r="RDD20" s="132"/>
      <c r="RDE20" s="131"/>
      <c r="RDF20" s="131"/>
      <c r="RDG20" s="131"/>
      <c r="RDH20" s="131"/>
      <c r="RDI20" s="131"/>
      <c r="RDJ20" s="131"/>
      <c r="RDK20" s="131"/>
      <c r="RDL20" s="131"/>
      <c r="RDM20" s="132"/>
      <c r="RDN20" s="131"/>
      <c r="RDO20" s="131"/>
      <c r="RDP20" s="131"/>
      <c r="RDQ20" s="131"/>
      <c r="RDR20" s="131"/>
      <c r="RDS20" s="131"/>
      <c r="RDT20" s="131"/>
      <c r="RDU20" s="131"/>
      <c r="RDV20" s="132"/>
      <c r="RDW20" s="131"/>
      <c r="RDX20" s="131"/>
      <c r="RDY20" s="131"/>
      <c r="RDZ20" s="131"/>
      <c r="REA20" s="131"/>
      <c r="REB20" s="131"/>
      <c r="REC20" s="131"/>
      <c r="RED20" s="131"/>
      <c r="REE20" s="132"/>
      <c r="REF20" s="131"/>
      <c r="REG20" s="131"/>
      <c r="REH20" s="131"/>
      <c r="REI20" s="131"/>
      <c r="REJ20" s="131"/>
      <c r="REK20" s="131"/>
      <c r="REL20" s="131"/>
      <c r="REM20" s="131"/>
      <c r="REN20" s="132"/>
      <c r="REO20" s="131"/>
      <c r="REP20" s="131"/>
      <c r="REQ20" s="131"/>
      <c r="RER20" s="131"/>
      <c r="RES20" s="131"/>
      <c r="RET20" s="131"/>
      <c r="REU20" s="131"/>
      <c r="REV20" s="131"/>
      <c r="REW20" s="132"/>
      <c r="REX20" s="131"/>
      <c r="REY20" s="131"/>
      <c r="REZ20" s="131"/>
      <c r="RFA20" s="131"/>
      <c r="RFB20" s="131"/>
      <c r="RFC20" s="131"/>
      <c r="RFD20" s="131"/>
      <c r="RFE20" s="131"/>
      <c r="RFF20" s="132"/>
      <c r="RFG20" s="131"/>
      <c r="RFH20" s="131"/>
      <c r="RFI20" s="131"/>
      <c r="RFJ20" s="131"/>
      <c r="RFK20" s="131"/>
      <c r="RFL20" s="131"/>
      <c r="RFM20" s="131"/>
      <c r="RFN20" s="131"/>
      <c r="RFO20" s="132"/>
      <c r="RFP20" s="131"/>
      <c r="RFQ20" s="131"/>
      <c r="RFR20" s="131"/>
      <c r="RFS20" s="131"/>
      <c r="RFT20" s="131"/>
      <c r="RFU20" s="131"/>
      <c r="RFV20" s="131"/>
      <c r="RFW20" s="131"/>
      <c r="RFX20" s="132"/>
      <c r="RFY20" s="131"/>
      <c r="RFZ20" s="131"/>
      <c r="RGA20" s="131"/>
      <c r="RGB20" s="131"/>
      <c r="RGC20" s="131"/>
      <c r="RGD20" s="131"/>
      <c r="RGE20" s="131"/>
      <c r="RGF20" s="131"/>
      <c r="RGG20" s="132"/>
      <c r="RGH20" s="131"/>
      <c r="RGI20" s="131"/>
      <c r="RGJ20" s="131"/>
      <c r="RGK20" s="131"/>
      <c r="RGL20" s="131"/>
      <c r="RGM20" s="131"/>
      <c r="RGN20" s="131"/>
      <c r="RGO20" s="131"/>
      <c r="RGP20" s="132"/>
      <c r="RGQ20" s="131"/>
      <c r="RGR20" s="131"/>
      <c r="RGS20" s="131"/>
      <c r="RGT20" s="131"/>
      <c r="RGU20" s="131"/>
      <c r="RGV20" s="131"/>
      <c r="RGW20" s="131"/>
      <c r="RGX20" s="131"/>
      <c r="RGY20" s="132"/>
      <c r="RGZ20" s="131"/>
      <c r="RHA20" s="131"/>
      <c r="RHB20" s="131"/>
      <c r="RHC20" s="131"/>
      <c r="RHD20" s="131"/>
      <c r="RHE20" s="131"/>
      <c r="RHF20" s="131"/>
      <c r="RHG20" s="131"/>
      <c r="RHH20" s="132"/>
      <c r="RHI20" s="131"/>
      <c r="RHJ20" s="131"/>
      <c r="RHK20" s="131"/>
      <c r="RHL20" s="131"/>
      <c r="RHM20" s="131"/>
      <c r="RHN20" s="131"/>
      <c r="RHO20" s="131"/>
      <c r="RHP20" s="131"/>
      <c r="RHQ20" s="132"/>
      <c r="RHR20" s="131"/>
      <c r="RHS20" s="131"/>
      <c r="RHT20" s="131"/>
      <c r="RHU20" s="131"/>
      <c r="RHV20" s="131"/>
      <c r="RHW20" s="131"/>
      <c r="RHX20" s="131"/>
      <c r="RHY20" s="131"/>
      <c r="RHZ20" s="132"/>
      <c r="RIA20" s="131"/>
      <c r="RIB20" s="131"/>
      <c r="RIC20" s="131"/>
      <c r="RID20" s="131"/>
      <c r="RIE20" s="131"/>
      <c r="RIF20" s="131"/>
      <c r="RIG20" s="131"/>
      <c r="RIH20" s="131"/>
      <c r="RII20" s="132"/>
      <c r="RIJ20" s="131"/>
      <c r="RIK20" s="131"/>
      <c r="RIL20" s="131"/>
      <c r="RIM20" s="131"/>
      <c r="RIN20" s="131"/>
      <c r="RIO20" s="131"/>
      <c r="RIP20" s="131"/>
      <c r="RIQ20" s="131"/>
      <c r="RIR20" s="132"/>
      <c r="RIS20" s="131"/>
      <c r="RIT20" s="131"/>
      <c r="RIU20" s="131"/>
      <c r="RIV20" s="131"/>
      <c r="RIW20" s="131"/>
      <c r="RIX20" s="131"/>
      <c r="RIY20" s="131"/>
      <c r="RIZ20" s="131"/>
      <c r="RJA20" s="132"/>
      <c r="RJB20" s="131"/>
      <c r="RJC20" s="131"/>
      <c r="RJD20" s="131"/>
      <c r="RJE20" s="131"/>
      <c r="RJF20" s="131"/>
      <c r="RJG20" s="131"/>
      <c r="RJH20" s="131"/>
      <c r="RJI20" s="131"/>
      <c r="RJJ20" s="132"/>
      <c r="RJK20" s="131"/>
      <c r="RJL20" s="131"/>
      <c r="RJM20" s="131"/>
      <c r="RJN20" s="131"/>
      <c r="RJO20" s="131"/>
      <c r="RJP20" s="131"/>
      <c r="RJQ20" s="131"/>
      <c r="RJR20" s="131"/>
      <c r="RJS20" s="132"/>
      <c r="RJT20" s="131"/>
      <c r="RJU20" s="131"/>
      <c r="RJV20" s="131"/>
      <c r="RJW20" s="131"/>
      <c r="RJX20" s="131"/>
      <c r="RJY20" s="131"/>
      <c r="RJZ20" s="131"/>
      <c r="RKA20" s="131"/>
      <c r="RKB20" s="132"/>
      <c r="RKC20" s="131"/>
      <c r="RKD20" s="131"/>
      <c r="RKE20" s="131"/>
      <c r="RKF20" s="131"/>
      <c r="RKG20" s="131"/>
      <c r="RKH20" s="131"/>
      <c r="RKI20" s="131"/>
      <c r="RKJ20" s="131"/>
      <c r="RKK20" s="132"/>
      <c r="RKL20" s="131"/>
      <c r="RKM20" s="131"/>
      <c r="RKN20" s="131"/>
      <c r="RKO20" s="131"/>
      <c r="RKP20" s="131"/>
      <c r="RKQ20" s="131"/>
      <c r="RKR20" s="131"/>
      <c r="RKS20" s="131"/>
      <c r="RKT20" s="132"/>
      <c r="RKU20" s="131"/>
      <c r="RKV20" s="131"/>
      <c r="RKW20" s="131"/>
      <c r="RKX20" s="131"/>
      <c r="RKY20" s="131"/>
      <c r="RKZ20" s="131"/>
      <c r="RLA20" s="131"/>
      <c r="RLB20" s="131"/>
      <c r="RLC20" s="132"/>
      <c r="RLD20" s="131"/>
      <c r="RLE20" s="131"/>
      <c r="RLF20" s="131"/>
      <c r="RLG20" s="131"/>
      <c r="RLH20" s="131"/>
      <c r="RLI20" s="131"/>
      <c r="RLJ20" s="131"/>
      <c r="RLK20" s="131"/>
      <c r="RLL20" s="132"/>
      <c r="RLM20" s="131"/>
      <c r="RLN20" s="131"/>
      <c r="RLO20" s="131"/>
      <c r="RLP20" s="131"/>
      <c r="RLQ20" s="131"/>
      <c r="RLR20" s="131"/>
      <c r="RLS20" s="131"/>
      <c r="RLT20" s="131"/>
      <c r="RLU20" s="132"/>
      <c r="RLV20" s="131"/>
      <c r="RLW20" s="131"/>
      <c r="RLX20" s="131"/>
      <c r="RLY20" s="131"/>
      <c r="RLZ20" s="131"/>
      <c r="RMA20" s="131"/>
      <c r="RMB20" s="131"/>
      <c r="RMC20" s="131"/>
      <c r="RMD20" s="132"/>
      <c r="RME20" s="131"/>
      <c r="RMF20" s="131"/>
      <c r="RMG20" s="131"/>
      <c r="RMH20" s="131"/>
      <c r="RMI20" s="131"/>
      <c r="RMJ20" s="131"/>
      <c r="RMK20" s="131"/>
      <c r="RML20" s="131"/>
      <c r="RMM20" s="132"/>
      <c r="RMN20" s="131"/>
      <c r="RMO20" s="131"/>
      <c r="RMP20" s="131"/>
      <c r="RMQ20" s="131"/>
      <c r="RMR20" s="131"/>
      <c r="RMS20" s="131"/>
      <c r="RMT20" s="131"/>
      <c r="RMU20" s="131"/>
      <c r="RMV20" s="132"/>
      <c r="RMW20" s="131"/>
      <c r="RMX20" s="131"/>
      <c r="RMY20" s="131"/>
      <c r="RMZ20" s="131"/>
      <c r="RNA20" s="131"/>
      <c r="RNB20" s="131"/>
      <c r="RNC20" s="131"/>
      <c r="RND20" s="131"/>
      <c r="RNE20" s="132"/>
      <c r="RNF20" s="131"/>
      <c r="RNG20" s="131"/>
      <c r="RNH20" s="131"/>
      <c r="RNI20" s="131"/>
      <c r="RNJ20" s="131"/>
      <c r="RNK20" s="131"/>
      <c r="RNL20" s="131"/>
      <c r="RNM20" s="131"/>
      <c r="RNN20" s="132"/>
      <c r="RNO20" s="131"/>
      <c r="RNP20" s="131"/>
      <c r="RNQ20" s="131"/>
      <c r="RNR20" s="131"/>
      <c r="RNS20" s="131"/>
      <c r="RNT20" s="131"/>
      <c r="RNU20" s="131"/>
      <c r="RNV20" s="131"/>
      <c r="RNW20" s="132"/>
      <c r="RNX20" s="131"/>
      <c r="RNY20" s="131"/>
      <c r="RNZ20" s="131"/>
      <c r="ROA20" s="131"/>
      <c r="ROB20" s="131"/>
      <c r="ROC20" s="131"/>
      <c r="ROD20" s="131"/>
      <c r="ROE20" s="131"/>
      <c r="ROF20" s="132"/>
      <c r="ROG20" s="131"/>
      <c r="ROH20" s="131"/>
      <c r="ROI20" s="131"/>
      <c r="ROJ20" s="131"/>
      <c r="ROK20" s="131"/>
      <c r="ROL20" s="131"/>
      <c r="ROM20" s="131"/>
      <c r="RON20" s="131"/>
      <c r="ROO20" s="132"/>
      <c r="ROP20" s="131"/>
      <c r="ROQ20" s="131"/>
      <c r="ROR20" s="131"/>
      <c r="ROS20" s="131"/>
      <c r="ROT20" s="131"/>
      <c r="ROU20" s="131"/>
      <c r="ROV20" s="131"/>
      <c r="ROW20" s="131"/>
      <c r="ROX20" s="132"/>
      <c r="ROY20" s="131"/>
      <c r="ROZ20" s="131"/>
      <c r="RPA20" s="131"/>
      <c r="RPB20" s="131"/>
      <c r="RPC20" s="131"/>
      <c r="RPD20" s="131"/>
      <c r="RPE20" s="131"/>
      <c r="RPF20" s="131"/>
      <c r="RPG20" s="132"/>
      <c r="RPH20" s="131"/>
      <c r="RPI20" s="131"/>
      <c r="RPJ20" s="131"/>
      <c r="RPK20" s="131"/>
      <c r="RPL20" s="131"/>
      <c r="RPM20" s="131"/>
      <c r="RPN20" s="131"/>
      <c r="RPO20" s="131"/>
      <c r="RPP20" s="132"/>
      <c r="RPQ20" s="131"/>
      <c r="RPR20" s="131"/>
      <c r="RPS20" s="131"/>
      <c r="RPT20" s="131"/>
      <c r="RPU20" s="131"/>
      <c r="RPV20" s="131"/>
      <c r="RPW20" s="131"/>
      <c r="RPX20" s="131"/>
      <c r="RPY20" s="132"/>
      <c r="RPZ20" s="131"/>
      <c r="RQA20" s="131"/>
      <c r="RQB20" s="131"/>
      <c r="RQC20" s="131"/>
      <c r="RQD20" s="131"/>
      <c r="RQE20" s="131"/>
      <c r="RQF20" s="131"/>
      <c r="RQG20" s="131"/>
      <c r="RQH20" s="132"/>
      <c r="RQI20" s="131"/>
      <c r="RQJ20" s="131"/>
      <c r="RQK20" s="131"/>
      <c r="RQL20" s="131"/>
      <c r="RQM20" s="131"/>
      <c r="RQN20" s="131"/>
      <c r="RQO20" s="131"/>
      <c r="RQP20" s="131"/>
      <c r="RQQ20" s="132"/>
      <c r="RQR20" s="131"/>
      <c r="RQS20" s="131"/>
      <c r="RQT20" s="131"/>
      <c r="RQU20" s="131"/>
      <c r="RQV20" s="131"/>
      <c r="RQW20" s="131"/>
      <c r="RQX20" s="131"/>
      <c r="RQY20" s="131"/>
      <c r="RQZ20" s="132"/>
      <c r="RRA20" s="131"/>
      <c r="RRB20" s="131"/>
      <c r="RRC20" s="131"/>
      <c r="RRD20" s="131"/>
      <c r="RRE20" s="131"/>
      <c r="RRF20" s="131"/>
      <c r="RRG20" s="131"/>
      <c r="RRH20" s="131"/>
      <c r="RRI20" s="132"/>
      <c r="RRJ20" s="131"/>
      <c r="RRK20" s="131"/>
      <c r="RRL20" s="131"/>
      <c r="RRM20" s="131"/>
      <c r="RRN20" s="131"/>
      <c r="RRO20" s="131"/>
      <c r="RRP20" s="131"/>
      <c r="RRQ20" s="131"/>
      <c r="RRR20" s="132"/>
      <c r="RRS20" s="131"/>
      <c r="RRT20" s="131"/>
      <c r="RRU20" s="131"/>
      <c r="RRV20" s="131"/>
      <c r="RRW20" s="131"/>
      <c r="RRX20" s="131"/>
      <c r="RRY20" s="131"/>
      <c r="RRZ20" s="131"/>
      <c r="RSA20" s="132"/>
      <c r="RSB20" s="131"/>
      <c r="RSC20" s="131"/>
      <c r="RSD20" s="131"/>
      <c r="RSE20" s="131"/>
      <c r="RSF20" s="131"/>
      <c r="RSG20" s="131"/>
      <c r="RSH20" s="131"/>
      <c r="RSI20" s="131"/>
      <c r="RSJ20" s="132"/>
      <c r="RSK20" s="131"/>
      <c r="RSL20" s="131"/>
      <c r="RSM20" s="131"/>
      <c r="RSN20" s="131"/>
      <c r="RSO20" s="131"/>
      <c r="RSP20" s="131"/>
      <c r="RSQ20" s="131"/>
      <c r="RSR20" s="131"/>
      <c r="RSS20" s="132"/>
      <c r="RST20" s="131"/>
      <c r="RSU20" s="131"/>
      <c r="RSV20" s="131"/>
      <c r="RSW20" s="131"/>
      <c r="RSX20" s="131"/>
      <c r="RSY20" s="131"/>
      <c r="RSZ20" s="131"/>
      <c r="RTA20" s="131"/>
      <c r="RTB20" s="132"/>
      <c r="RTC20" s="131"/>
      <c r="RTD20" s="131"/>
      <c r="RTE20" s="131"/>
      <c r="RTF20" s="131"/>
      <c r="RTG20" s="131"/>
      <c r="RTH20" s="131"/>
      <c r="RTI20" s="131"/>
      <c r="RTJ20" s="131"/>
      <c r="RTK20" s="132"/>
      <c r="RTL20" s="131"/>
      <c r="RTM20" s="131"/>
      <c r="RTN20" s="131"/>
      <c r="RTO20" s="131"/>
      <c r="RTP20" s="131"/>
      <c r="RTQ20" s="131"/>
      <c r="RTR20" s="131"/>
      <c r="RTS20" s="131"/>
      <c r="RTT20" s="132"/>
      <c r="RTU20" s="131"/>
      <c r="RTV20" s="131"/>
      <c r="RTW20" s="131"/>
      <c r="RTX20" s="131"/>
      <c r="RTY20" s="131"/>
      <c r="RTZ20" s="131"/>
      <c r="RUA20" s="131"/>
      <c r="RUB20" s="131"/>
      <c r="RUC20" s="132"/>
      <c r="RUD20" s="131"/>
      <c r="RUE20" s="131"/>
      <c r="RUF20" s="131"/>
      <c r="RUG20" s="131"/>
      <c r="RUH20" s="131"/>
      <c r="RUI20" s="131"/>
      <c r="RUJ20" s="131"/>
      <c r="RUK20" s="131"/>
      <c r="RUL20" s="132"/>
      <c r="RUM20" s="131"/>
      <c r="RUN20" s="131"/>
      <c r="RUO20" s="131"/>
      <c r="RUP20" s="131"/>
      <c r="RUQ20" s="131"/>
      <c r="RUR20" s="131"/>
      <c r="RUS20" s="131"/>
      <c r="RUT20" s="131"/>
      <c r="RUU20" s="132"/>
      <c r="RUV20" s="131"/>
      <c r="RUW20" s="131"/>
      <c r="RUX20" s="131"/>
      <c r="RUY20" s="131"/>
      <c r="RUZ20" s="131"/>
      <c r="RVA20" s="131"/>
      <c r="RVB20" s="131"/>
      <c r="RVC20" s="131"/>
      <c r="RVD20" s="132"/>
      <c r="RVE20" s="131"/>
      <c r="RVF20" s="131"/>
      <c r="RVG20" s="131"/>
      <c r="RVH20" s="131"/>
      <c r="RVI20" s="131"/>
      <c r="RVJ20" s="131"/>
      <c r="RVK20" s="131"/>
      <c r="RVL20" s="131"/>
      <c r="RVM20" s="132"/>
      <c r="RVN20" s="131"/>
      <c r="RVO20" s="131"/>
      <c r="RVP20" s="131"/>
      <c r="RVQ20" s="131"/>
      <c r="RVR20" s="131"/>
      <c r="RVS20" s="131"/>
      <c r="RVT20" s="131"/>
      <c r="RVU20" s="131"/>
      <c r="RVV20" s="132"/>
      <c r="RVW20" s="131"/>
      <c r="RVX20" s="131"/>
      <c r="RVY20" s="131"/>
      <c r="RVZ20" s="131"/>
      <c r="RWA20" s="131"/>
      <c r="RWB20" s="131"/>
      <c r="RWC20" s="131"/>
      <c r="RWD20" s="131"/>
      <c r="RWE20" s="132"/>
      <c r="RWF20" s="131"/>
      <c r="RWG20" s="131"/>
      <c r="RWH20" s="131"/>
      <c r="RWI20" s="131"/>
      <c r="RWJ20" s="131"/>
      <c r="RWK20" s="131"/>
      <c r="RWL20" s="131"/>
      <c r="RWM20" s="131"/>
      <c r="RWN20" s="132"/>
      <c r="RWO20" s="131"/>
      <c r="RWP20" s="131"/>
      <c r="RWQ20" s="131"/>
      <c r="RWR20" s="131"/>
      <c r="RWS20" s="131"/>
      <c r="RWT20" s="131"/>
      <c r="RWU20" s="131"/>
      <c r="RWV20" s="131"/>
      <c r="RWW20" s="132"/>
      <c r="RWX20" s="131"/>
      <c r="RWY20" s="131"/>
      <c r="RWZ20" s="131"/>
      <c r="RXA20" s="131"/>
      <c r="RXB20" s="131"/>
      <c r="RXC20" s="131"/>
      <c r="RXD20" s="131"/>
      <c r="RXE20" s="131"/>
      <c r="RXF20" s="132"/>
      <c r="RXG20" s="131"/>
      <c r="RXH20" s="131"/>
      <c r="RXI20" s="131"/>
      <c r="RXJ20" s="131"/>
      <c r="RXK20" s="131"/>
      <c r="RXL20" s="131"/>
      <c r="RXM20" s="131"/>
      <c r="RXN20" s="131"/>
      <c r="RXO20" s="132"/>
      <c r="RXP20" s="131"/>
      <c r="RXQ20" s="131"/>
      <c r="RXR20" s="131"/>
      <c r="RXS20" s="131"/>
      <c r="RXT20" s="131"/>
      <c r="RXU20" s="131"/>
      <c r="RXV20" s="131"/>
      <c r="RXW20" s="131"/>
      <c r="RXX20" s="132"/>
      <c r="RXY20" s="131"/>
      <c r="RXZ20" s="131"/>
      <c r="RYA20" s="131"/>
      <c r="RYB20" s="131"/>
      <c r="RYC20" s="131"/>
      <c r="RYD20" s="131"/>
      <c r="RYE20" s="131"/>
      <c r="RYF20" s="131"/>
      <c r="RYG20" s="132"/>
      <c r="RYH20" s="131"/>
      <c r="RYI20" s="131"/>
      <c r="RYJ20" s="131"/>
      <c r="RYK20" s="131"/>
      <c r="RYL20" s="131"/>
      <c r="RYM20" s="131"/>
      <c r="RYN20" s="131"/>
      <c r="RYO20" s="131"/>
      <c r="RYP20" s="132"/>
      <c r="RYQ20" s="131"/>
      <c r="RYR20" s="131"/>
      <c r="RYS20" s="131"/>
      <c r="RYT20" s="131"/>
      <c r="RYU20" s="131"/>
      <c r="RYV20" s="131"/>
      <c r="RYW20" s="131"/>
      <c r="RYX20" s="131"/>
      <c r="RYY20" s="132"/>
      <c r="RYZ20" s="131"/>
      <c r="RZA20" s="131"/>
      <c r="RZB20" s="131"/>
      <c r="RZC20" s="131"/>
      <c r="RZD20" s="131"/>
      <c r="RZE20" s="131"/>
      <c r="RZF20" s="131"/>
      <c r="RZG20" s="131"/>
      <c r="RZH20" s="132"/>
      <c r="RZI20" s="131"/>
      <c r="RZJ20" s="131"/>
      <c r="RZK20" s="131"/>
      <c r="RZL20" s="131"/>
      <c r="RZM20" s="131"/>
      <c r="RZN20" s="131"/>
      <c r="RZO20" s="131"/>
      <c r="RZP20" s="131"/>
      <c r="RZQ20" s="132"/>
      <c r="RZR20" s="131"/>
      <c r="RZS20" s="131"/>
      <c r="RZT20" s="131"/>
      <c r="RZU20" s="131"/>
      <c r="RZV20" s="131"/>
      <c r="RZW20" s="131"/>
      <c r="RZX20" s="131"/>
      <c r="RZY20" s="131"/>
      <c r="RZZ20" s="132"/>
      <c r="SAA20" s="131"/>
      <c r="SAB20" s="131"/>
      <c r="SAC20" s="131"/>
      <c r="SAD20" s="131"/>
      <c r="SAE20" s="131"/>
      <c r="SAF20" s="131"/>
      <c r="SAG20" s="131"/>
      <c r="SAH20" s="131"/>
      <c r="SAI20" s="132"/>
      <c r="SAJ20" s="131"/>
      <c r="SAK20" s="131"/>
      <c r="SAL20" s="131"/>
      <c r="SAM20" s="131"/>
      <c r="SAN20" s="131"/>
      <c r="SAO20" s="131"/>
      <c r="SAP20" s="131"/>
      <c r="SAQ20" s="131"/>
      <c r="SAR20" s="132"/>
      <c r="SAS20" s="131"/>
      <c r="SAT20" s="131"/>
      <c r="SAU20" s="131"/>
      <c r="SAV20" s="131"/>
      <c r="SAW20" s="131"/>
      <c r="SAX20" s="131"/>
      <c r="SAY20" s="131"/>
      <c r="SAZ20" s="131"/>
      <c r="SBA20" s="132"/>
      <c r="SBB20" s="131"/>
      <c r="SBC20" s="131"/>
      <c r="SBD20" s="131"/>
      <c r="SBE20" s="131"/>
      <c r="SBF20" s="131"/>
      <c r="SBG20" s="131"/>
      <c r="SBH20" s="131"/>
      <c r="SBI20" s="131"/>
      <c r="SBJ20" s="132"/>
      <c r="SBK20" s="131"/>
      <c r="SBL20" s="131"/>
      <c r="SBM20" s="131"/>
      <c r="SBN20" s="131"/>
      <c r="SBO20" s="131"/>
      <c r="SBP20" s="131"/>
      <c r="SBQ20" s="131"/>
      <c r="SBR20" s="131"/>
      <c r="SBS20" s="132"/>
      <c r="SBT20" s="131"/>
      <c r="SBU20" s="131"/>
      <c r="SBV20" s="131"/>
      <c r="SBW20" s="131"/>
      <c r="SBX20" s="131"/>
      <c r="SBY20" s="131"/>
      <c r="SBZ20" s="131"/>
      <c r="SCA20" s="131"/>
      <c r="SCB20" s="132"/>
      <c r="SCC20" s="131"/>
      <c r="SCD20" s="131"/>
      <c r="SCE20" s="131"/>
      <c r="SCF20" s="131"/>
      <c r="SCG20" s="131"/>
      <c r="SCH20" s="131"/>
      <c r="SCI20" s="131"/>
      <c r="SCJ20" s="131"/>
      <c r="SCK20" s="132"/>
      <c r="SCL20" s="131"/>
      <c r="SCM20" s="131"/>
      <c r="SCN20" s="131"/>
      <c r="SCO20" s="131"/>
      <c r="SCP20" s="131"/>
      <c r="SCQ20" s="131"/>
      <c r="SCR20" s="131"/>
      <c r="SCS20" s="131"/>
      <c r="SCT20" s="132"/>
      <c r="SCU20" s="131"/>
      <c r="SCV20" s="131"/>
      <c r="SCW20" s="131"/>
      <c r="SCX20" s="131"/>
      <c r="SCY20" s="131"/>
      <c r="SCZ20" s="131"/>
      <c r="SDA20" s="131"/>
      <c r="SDB20" s="131"/>
      <c r="SDC20" s="132"/>
      <c r="SDD20" s="131"/>
      <c r="SDE20" s="131"/>
      <c r="SDF20" s="131"/>
      <c r="SDG20" s="131"/>
      <c r="SDH20" s="131"/>
      <c r="SDI20" s="131"/>
      <c r="SDJ20" s="131"/>
      <c r="SDK20" s="131"/>
      <c r="SDL20" s="132"/>
      <c r="SDM20" s="131"/>
      <c r="SDN20" s="131"/>
      <c r="SDO20" s="131"/>
      <c r="SDP20" s="131"/>
      <c r="SDQ20" s="131"/>
      <c r="SDR20" s="131"/>
      <c r="SDS20" s="131"/>
      <c r="SDT20" s="131"/>
      <c r="SDU20" s="132"/>
      <c r="SDV20" s="131"/>
      <c r="SDW20" s="131"/>
      <c r="SDX20" s="131"/>
      <c r="SDY20" s="131"/>
      <c r="SDZ20" s="131"/>
      <c r="SEA20" s="131"/>
      <c r="SEB20" s="131"/>
      <c r="SEC20" s="131"/>
      <c r="SED20" s="132"/>
      <c r="SEE20" s="131"/>
      <c r="SEF20" s="131"/>
      <c r="SEG20" s="131"/>
      <c r="SEH20" s="131"/>
      <c r="SEI20" s="131"/>
      <c r="SEJ20" s="131"/>
      <c r="SEK20" s="131"/>
      <c r="SEL20" s="131"/>
      <c r="SEM20" s="132"/>
      <c r="SEN20" s="131"/>
      <c r="SEO20" s="131"/>
      <c r="SEP20" s="131"/>
      <c r="SEQ20" s="131"/>
      <c r="SER20" s="131"/>
      <c r="SES20" s="131"/>
      <c r="SET20" s="131"/>
      <c r="SEU20" s="131"/>
      <c r="SEV20" s="132"/>
      <c r="SEW20" s="131"/>
      <c r="SEX20" s="131"/>
      <c r="SEY20" s="131"/>
      <c r="SEZ20" s="131"/>
      <c r="SFA20" s="131"/>
      <c r="SFB20" s="131"/>
      <c r="SFC20" s="131"/>
      <c r="SFD20" s="131"/>
      <c r="SFE20" s="132"/>
      <c r="SFF20" s="131"/>
      <c r="SFG20" s="131"/>
      <c r="SFH20" s="131"/>
      <c r="SFI20" s="131"/>
      <c r="SFJ20" s="131"/>
      <c r="SFK20" s="131"/>
      <c r="SFL20" s="131"/>
      <c r="SFM20" s="131"/>
      <c r="SFN20" s="132"/>
      <c r="SFO20" s="131"/>
      <c r="SFP20" s="131"/>
      <c r="SFQ20" s="131"/>
      <c r="SFR20" s="131"/>
      <c r="SFS20" s="131"/>
      <c r="SFT20" s="131"/>
      <c r="SFU20" s="131"/>
      <c r="SFV20" s="131"/>
      <c r="SFW20" s="132"/>
      <c r="SFX20" s="131"/>
      <c r="SFY20" s="131"/>
      <c r="SFZ20" s="131"/>
      <c r="SGA20" s="131"/>
      <c r="SGB20" s="131"/>
      <c r="SGC20" s="131"/>
      <c r="SGD20" s="131"/>
      <c r="SGE20" s="131"/>
      <c r="SGF20" s="132"/>
      <c r="SGG20" s="131"/>
      <c r="SGH20" s="131"/>
      <c r="SGI20" s="131"/>
      <c r="SGJ20" s="131"/>
      <c r="SGK20" s="131"/>
      <c r="SGL20" s="131"/>
      <c r="SGM20" s="131"/>
      <c r="SGN20" s="131"/>
      <c r="SGO20" s="132"/>
      <c r="SGP20" s="131"/>
      <c r="SGQ20" s="131"/>
      <c r="SGR20" s="131"/>
      <c r="SGS20" s="131"/>
      <c r="SGT20" s="131"/>
      <c r="SGU20" s="131"/>
      <c r="SGV20" s="131"/>
      <c r="SGW20" s="131"/>
      <c r="SGX20" s="132"/>
      <c r="SGY20" s="131"/>
      <c r="SGZ20" s="131"/>
      <c r="SHA20" s="131"/>
      <c r="SHB20" s="131"/>
      <c r="SHC20" s="131"/>
      <c r="SHD20" s="131"/>
      <c r="SHE20" s="131"/>
      <c r="SHF20" s="131"/>
      <c r="SHG20" s="132"/>
      <c r="SHH20" s="131"/>
      <c r="SHI20" s="131"/>
      <c r="SHJ20" s="131"/>
      <c r="SHK20" s="131"/>
      <c r="SHL20" s="131"/>
      <c r="SHM20" s="131"/>
      <c r="SHN20" s="131"/>
      <c r="SHO20" s="131"/>
      <c r="SHP20" s="132"/>
      <c r="SHQ20" s="131"/>
      <c r="SHR20" s="131"/>
      <c r="SHS20" s="131"/>
      <c r="SHT20" s="131"/>
      <c r="SHU20" s="131"/>
      <c r="SHV20" s="131"/>
      <c r="SHW20" s="131"/>
      <c r="SHX20" s="131"/>
      <c r="SHY20" s="132"/>
      <c r="SHZ20" s="131"/>
      <c r="SIA20" s="131"/>
      <c r="SIB20" s="131"/>
      <c r="SIC20" s="131"/>
      <c r="SID20" s="131"/>
      <c r="SIE20" s="131"/>
      <c r="SIF20" s="131"/>
      <c r="SIG20" s="131"/>
      <c r="SIH20" s="132"/>
      <c r="SII20" s="131"/>
      <c r="SIJ20" s="131"/>
      <c r="SIK20" s="131"/>
      <c r="SIL20" s="131"/>
      <c r="SIM20" s="131"/>
      <c r="SIN20" s="131"/>
      <c r="SIO20" s="131"/>
      <c r="SIP20" s="131"/>
      <c r="SIQ20" s="132"/>
      <c r="SIR20" s="131"/>
      <c r="SIS20" s="131"/>
      <c r="SIT20" s="131"/>
      <c r="SIU20" s="131"/>
      <c r="SIV20" s="131"/>
      <c r="SIW20" s="131"/>
      <c r="SIX20" s="131"/>
      <c r="SIY20" s="131"/>
      <c r="SIZ20" s="132"/>
      <c r="SJA20" s="131"/>
      <c r="SJB20" s="131"/>
      <c r="SJC20" s="131"/>
      <c r="SJD20" s="131"/>
      <c r="SJE20" s="131"/>
      <c r="SJF20" s="131"/>
      <c r="SJG20" s="131"/>
      <c r="SJH20" s="131"/>
      <c r="SJI20" s="132"/>
      <c r="SJJ20" s="131"/>
      <c r="SJK20" s="131"/>
      <c r="SJL20" s="131"/>
      <c r="SJM20" s="131"/>
      <c r="SJN20" s="131"/>
      <c r="SJO20" s="131"/>
      <c r="SJP20" s="131"/>
      <c r="SJQ20" s="131"/>
      <c r="SJR20" s="132"/>
      <c r="SJS20" s="131"/>
      <c r="SJT20" s="131"/>
      <c r="SJU20" s="131"/>
      <c r="SJV20" s="131"/>
      <c r="SJW20" s="131"/>
      <c r="SJX20" s="131"/>
      <c r="SJY20" s="131"/>
      <c r="SJZ20" s="131"/>
      <c r="SKA20" s="132"/>
      <c r="SKB20" s="131"/>
      <c r="SKC20" s="131"/>
      <c r="SKD20" s="131"/>
      <c r="SKE20" s="131"/>
      <c r="SKF20" s="131"/>
      <c r="SKG20" s="131"/>
      <c r="SKH20" s="131"/>
      <c r="SKI20" s="131"/>
      <c r="SKJ20" s="132"/>
      <c r="SKK20" s="131"/>
      <c r="SKL20" s="131"/>
      <c r="SKM20" s="131"/>
      <c r="SKN20" s="131"/>
      <c r="SKO20" s="131"/>
      <c r="SKP20" s="131"/>
      <c r="SKQ20" s="131"/>
      <c r="SKR20" s="131"/>
      <c r="SKS20" s="132"/>
      <c r="SKT20" s="131"/>
      <c r="SKU20" s="131"/>
      <c r="SKV20" s="131"/>
      <c r="SKW20" s="131"/>
      <c r="SKX20" s="131"/>
      <c r="SKY20" s="131"/>
      <c r="SKZ20" s="131"/>
      <c r="SLA20" s="131"/>
      <c r="SLB20" s="132"/>
      <c r="SLC20" s="131"/>
      <c r="SLD20" s="131"/>
      <c r="SLE20" s="131"/>
      <c r="SLF20" s="131"/>
      <c r="SLG20" s="131"/>
      <c r="SLH20" s="131"/>
      <c r="SLI20" s="131"/>
      <c r="SLJ20" s="131"/>
      <c r="SLK20" s="132"/>
      <c r="SLL20" s="131"/>
      <c r="SLM20" s="131"/>
      <c r="SLN20" s="131"/>
      <c r="SLO20" s="131"/>
      <c r="SLP20" s="131"/>
      <c r="SLQ20" s="131"/>
      <c r="SLR20" s="131"/>
      <c r="SLS20" s="131"/>
      <c r="SLT20" s="132"/>
      <c r="SLU20" s="131"/>
      <c r="SLV20" s="131"/>
      <c r="SLW20" s="131"/>
      <c r="SLX20" s="131"/>
      <c r="SLY20" s="131"/>
      <c r="SLZ20" s="131"/>
      <c r="SMA20" s="131"/>
      <c r="SMB20" s="131"/>
      <c r="SMC20" s="132"/>
      <c r="SMD20" s="131"/>
      <c r="SME20" s="131"/>
      <c r="SMF20" s="131"/>
      <c r="SMG20" s="131"/>
      <c r="SMH20" s="131"/>
      <c r="SMI20" s="131"/>
      <c r="SMJ20" s="131"/>
      <c r="SMK20" s="131"/>
      <c r="SML20" s="132"/>
      <c r="SMM20" s="131"/>
      <c r="SMN20" s="131"/>
      <c r="SMO20" s="131"/>
      <c r="SMP20" s="131"/>
      <c r="SMQ20" s="131"/>
      <c r="SMR20" s="131"/>
      <c r="SMS20" s="131"/>
      <c r="SMT20" s="131"/>
      <c r="SMU20" s="132"/>
      <c r="SMV20" s="131"/>
      <c r="SMW20" s="131"/>
      <c r="SMX20" s="131"/>
      <c r="SMY20" s="131"/>
      <c r="SMZ20" s="131"/>
      <c r="SNA20" s="131"/>
      <c r="SNB20" s="131"/>
      <c r="SNC20" s="131"/>
      <c r="SND20" s="132"/>
      <c r="SNE20" s="131"/>
      <c r="SNF20" s="131"/>
      <c r="SNG20" s="131"/>
      <c r="SNH20" s="131"/>
      <c r="SNI20" s="131"/>
      <c r="SNJ20" s="131"/>
      <c r="SNK20" s="131"/>
      <c r="SNL20" s="131"/>
      <c r="SNM20" s="132"/>
      <c r="SNN20" s="131"/>
      <c r="SNO20" s="131"/>
      <c r="SNP20" s="131"/>
      <c r="SNQ20" s="131"/>
      <c r="SNR20" s="131"/>
      <c r="SNS20" s="131"/>
      <c r="SNT20" s="131"/>
      <c r="SNU20" s="131"/>
      <c r="SNV20" s="132"/>
      <c r="SNW20" s="131"/>
      <c r="SNX20" s="131"/>
      <c r="SNY20" s="131"/>
      <c r="SNZ20" s="131"/>
      <c r="SOA20" s="131"/>
      <c r="SOB20" s="131"/>
      <c r="SOC20" s="131"/>
      <c r="SOD20" s="131"/>
      <c r="SOE20" s="132"/>
      <c r="SOF20" s="131"/>
      <c r="SOG20" s="131"/>
      <c r="SOH20" s="131"/>
      <c r="SOI20" s="131"/>
      <c r="SOJ20" s="131"/>
      <c r="SOK20" s="131"/>
      <c r="SOL20" s="131"/>
      <c r="SOM20" s="131"/>
      <c r="SON20" s="132"/>
      <c r="SOO20" s="131"/>
      <c r="SOP20" s="131"/>
      <c r="SOQ20" s="131"/>
      <c r="SOR20" s="131"/>
      <c r="SOS20" s="131"/>
      <c r="SOT20" s="131"/>
      <c r="SOU20" s="131"/>
      <c r="SOV20" s="131"/>
      <c r="SOW20" s="132"/>
      <c r="SOX20" s="131"/>
      <c r="SOY20" s="131"/>
      <c r="SOZ20" s="131"/>
      <c r="SPA20" s="131"/>
      <c r="SPB20" s="131"/>
      <c r="SPC20" s="131"/>
      <c r="SPD20" s="131"/>
      <c r="SPE20" s="131"/>
      <c r="SPF20" s="132"/>
      <c r="SPG20" s="131"/>
      <c r="SPH20" s="131"/>
      <c r="SPI20" s="131"/>
      <c r="SPJ20" s="131"/>
      <c r="SPK20" s="131"/>
      <c r="SPL20" s="131"/>
      <c r="SPM20" s="131"/>
      <c r="SPN20" s="131"/>
      <c r="SPO20" s="132"/>
      <c r="SPP20" s="131"/>
      <c r="SPQ20" s="131"/>
      <c r="SPR20" s="131"/>
      <c r="SPS20" s="131"/>
      <c r="SPT20" s="131"/>
      <c r="SPU20" s="131"/>
      <c r="SPV20" s="131"/>
      <c r="SPW20" s="131"/>
      <c r="SPX20" s="132"/>
      <c r="SPY20" s="131"/>
      <c r="SPZ20" s="131"/>
      <c r="SQA20" s="131"/>
      <c r="SQB20" s="131"/>
      <c r="SQC20" s="131"/>
      <c r="SQD20" s="131"/>
      <c r="SQE20" s="131"/>
      <c r="SQF20" s="131"/>
      <c r="SQG20" s="132"/>
      <c r="SQH20" s="131"/>
      <c r="SQI20" s="131"/>
      <c r="SQJ20" s="131"/>
      <c r="SQK20" s="131"/>
      <c r="SQL20" s="131"/>
      <c r="SQM20" s="131"/>
      <c r="SQN20" s="131"/>
      <c r="SQO20" s="131"/>
      <c r="SQP20" s="132"/>
      <c r="SQQ20" s="131"/>
      <c r="SQR20" s="131"/>
      <c r="SQS20" s="131"/>
      <c r="SQT20" s="131"/>
      <c r="SQU20" s="131"/>
      <c r="SQV20" s="131"/>
      <c r="SQW20" s="131"/>
      <c r="SQX20" s="131"/>
      <c r="SQY20" s="132"/>
      <c r="SQZ20" s="131"/>
      <c r="SRA20" s="131"/>
      <c r="SRB20" s="131"/>
      <c r="SRC20" s="131"/>
      <c r="SRD20" s="131"/>
      <c r="SRE20" s="131"/>
      <c r="SRF20" s="131"/>
      <c r="SRG20" s="131"/>
      <c r="SRH20" s="132"/>
      <c r="SRI20" s="131"/>
      <c r="SRJ20" s="131"/>
      <c r="SRK20" s="131"/>
      <c r="SRL20" s="131"/>
      <c r="SRM20" s="131"/>
      <c r="SRN20" s="131"/>
      <c r="SRO20" s="131"/>
      <c r="SRP20" s="131"/>
      <c r="SRQ20" s="132"/>
      <c r="SRR20" s="131"/>
      <c r="SRS20" s="131"/>
      <c r="SRT20" s="131"/>
      <c r="SRU20" s="131"/>
      <c r="SRV20" s="131"/>
      <c r="SRW20" s="131"/>
      <c r="SRX20" s="131"/>
      <c r="SRY20" s="131"/>
      <c r="SRZ20" s="132"/>
      <c r="SSA20" s="131"/>
      <c r="SSB20" s="131"/>
      <c r="SSC20" s="131"/>
      <c r="SSD20" s="131"/>
      <c r="SSE20" s="131"/>
      <c r="SSF20" s="131"/>
      <c r="SSG20" s="131"/>
      <c r="SSH20" s="131"/>
      <c r="SSI20" s="132"/>
      <c r="SSJ20" s="131"/>
      <c r="SSK20" s="131"/>
      <c r="SSL20" s="131"/>
      <c r="SSM20" s="131"/>
      <c r="SSN20" s="131"/>
      <c r="SSO20" s="131"/>
      <c r="SSP20" s="131"/>
      <c r="SSQ20" s="131"/>
      <c r="SSR20" s="132"/>
      <c r="SSS20" s="131"/>
      <c r="SST20" s="131"/>
      <c r="SSU20" s="131"/>
      <c r="SSV20" s="131"/>
      <c r="SSW20" s="131"/>
      <c r="SSX20" s="131"/>
      <c r="SSY20" s="131"/>
      <c r="SSZ20" s="131"/>
      <c r="STA20" s="132"/>
      <c r="STB20" s="131"/>
      <c r="STC20" s="131"/>
      <c r="STD20" s="131"/>
      <c r="STE20" s="131"/>
      <c r="STF20" s="131"/>
      <c r="STG20" s="131"/>
      <c r="STH20" s="131"/>
      <c r="STI20" s="131"/>
      <c r="STJ20" s="132"/>
      <c r="STK20" s="131"/>
      <c r="STL20" s="131"/>
      <c r="STM20" s="131"/>
      <c r="STN20" s="131"/>
      <c r="STO20" s="131"/>
      <c r="STP20" s="131"/>
      <c r="STQ20" s="131"/>
      <c r="STR20" s="131"/>
      <c r="STS20" s="132"/>
      <c r="STT20" s="131"/>
      <c r="STU20" s="131"/>
      <c r="STV20" s="131"/>
      <c r="STW20" s="131"/>
      <c r="STX20" s="131"/>
      <c r="STY20" s="131"/>
      <c r="STZ20" s="131"/>
      <c r="SUA20" s="131"/>
      <c r="SUB20" s="132"/>
      <c r="SUC20" s="131"/>
      <c r="SUD20" s="131"/>
      <c r="SUE20" s="131"/>
      <c r="SUF20" s="131"/>
      <c r="SUG20" s="131"/>
      <c r="SUH20" s="131"/>
      <c r="SUI20" s="131"/>
      <c r="SUJ20" s="131"/>
      <c r="SUK20" s="132"/>
      <c r="SUL20" s="131"/>
      <c r="SUM20" s="131"/>
      <c r="SUN20" s="131"/>
      <c r="SUO20" s="131"/>
      <c r="SUP20" s="131"/>
      <c r="SUQ20" s="131"/>
      <c r="SUR20" s="131"/>
      <c r="SUS20" s="131"/>
      <c r="SUT20" s="132"/>
      <c r="SUU20" s="131"/>
      <c r="SUV20" s="131"/>
      <c r="SUW20" s="131"/>
      <c r="SUX20" s="131"/>
      <c r="SUY20" s="131"/>
      <c r="SUZ20" s="131"/>
      <c r="SVA20" s="131"/>
      <c r="SVB20" s="131"/>
      <c r="SVC20" s="132"/>
      <c r="SVD20" s="131"/>
      <c r="SVE20" s="131"/>
      <c r="SVF20" s="131"/>
      <c r="SVG20" s="131"/>
      <c r="SVH20" s="131"/>
      <c r="SVI20" s="131"/>
      <c r="SVJ20" s="131"/>
      <c r="SVK20" s="131"/>
      <c r="SVL20" s="132"/>
      <c r="SVM20" s="131"/>
      <c r="SVN20" s="131"/>
      <c r="SVO20" s="131"/>
      <c r="SVP20" s="131"/>
      <c r="SVQ20" s="131"/>
      <c r="SVR20" s="131"/>
      <c r="SVS20" s="131"/>
      <c r="SVT20" s="131"/>
      <c r="SVU20" s="132"/>
      <c r="SVV20" s="131"/>
      <c r="SVW20" s="131"/>
      <c r="SVX20" s="131"/>
      <c r="SVY20" s="131"/>
      <c r="SVZ20" s="131"/>
      <c r="SWA20" s="131"/>
      <c r="SWB20" s="131"/>
      <c r="SWC20" s="131"/>
      <c r="SWD20" s="132"/>
      <c r="SWE20" s="131"/>
      <c r="SWF20" s="131"/>
      <c r="SWG20" s="131"/>
      <c r="SWH20" s="131"/>
      <c r="SWI20" s="131"/>
      <c r="SWJ20" s="131"/>
      <c r="SWK20" s="131"/>
      <c r="SWL20" s="131"/>
      <c r="SWM20" s="132"/>
      <c r="SWN20" s="131"/>
      <c r="SWO20" s="131"/>
      <c r="SWP20" s="131"/>
      <c r="SWQ20" s="131"/>
      <c r="SWR20" s="131"/>
      <c r="SWS20" s="131"/>
      <c r="SWT20" s="131"/>
      <c r="SWU20" s="131"/>
      <c r="SWV20" s="132"/>
      <c r="SWW20" s="131"/>
      <c r="SWX20" s="131"/>
      <c r="SWY20" s="131"/>
      <c r="SWZ20" s="131"/>
      <c r="SXA20" s="131"/>
      <c r="SXB20" s="131"/>
      <c r="SXC20" s="131"/>
      <c r="SXD20" s="131"/>
      <c r="SXE20" s="132"/>
      <c r="SXF20" s="131"/>
      <c r="SXG20" s="131"/>
      <c r="SXH20" s="131"/>
      <c r="SXI20" s="131"/>
      <c r="SXJ20" s="131"/>
      <c r="SXK20" s="131"/>
      <c r="SXL20" s="131"/>
      <c r="SXM20" s="131"/>
      <c r="SXN20" s="132"/>
      <c r="SXO20" s="131"/>
      <c r="SXP20" s="131"/>
      <c r="SXQ20" s="131"/>
      <c r="SXR20" s="131"/>
      <c r="SXS20" s="131"/>
      <c r="SXT20" s="131"/>
      <c r="SXU20" s="131"/>
      <c r="SXV20" s="131"/>
      <c r="SXW20" s="132"/>
      <c r="SXX20" s="131"/>
      <c r="SXY20" s="131"/>
      <c r="SXZ20" s="131"/>
      <c r="SYA20" s="131"/>
      <c r="SYB20" s="131"/>
      <c r="SYC20" s="131"/>
      <c r="SYD20" s="131"/>
      <c r="SYE20" s="131"/>
      <c r="SYF20" s="132"/>
      <c r="SYG20" s="131"/>
      <c r="SYH20" s="131"/>
      <c r="SYI20" s="131"/>
      <c r="SYJ20" s="131"/>
      <c r="SYK20" s="131"/>
      <c r="SYL20" s="131"/>
      <c r="SYM20" s="131"/>
      <c r="SYN20" s="131"/>
      <c r="SYO20" s="132"/>
      <c r="SYP20" s="131"/>
      <c r="SYQ20" s="131"/>
      <c r="SYR20" s="131"/>
      <c r="SYS20" s="131"/>
      <c r="SYT20" s="131"/>
      <c r="SYU20" s="131"/>
      <c r="SYV20" s="131"/>
      <c r="SYW20" s="131"/>
      <c r="SYX20" s="132"/>
      <c r="SYY20" s="131"/>
      <c r="SYZ20" s="131"/>
      <c r="SZA20" s="131"/>
      <c r="SZB20" s="131"/>
      <c r="SZC20" s="131"/>
      <c r="SZD20" s="131"/>
      <c r="SZE20" s="131"/>
      <c r="SZF20" s="131"/>
      <c r="SZG20" s="132"/>
      <c r="SZH20" s="131"/>
      <c r="SZI20" s="131"/>
      <c r="SZJ20" s="131"/>
      <c r="SZK20" s="131"/>
      <c r="SZL20" s="131"/>
      <c r="SZM20" s="131"/>
      <c r="SZN20" s="131"/>
      <c r="SZO20" s="131"/>
      <c r="SZP20" s="132"/>
      <c r="SZQ20" s="131"/>
      <c r="SZR20" s="131"/>
      <c r="SZS20" s="131"/>
      <c r="SZT20" s="131"/>
      <c r="SZU20" s="131"/>
      <c r="SZV20" s="131"/>
      <c r="SZW20" s="131"/>
      <c r="SZX20" s="131"/>
      <c r="SZY20" s="132"/>
      <c r="SZZ20" s="131"/>
      <c r="TAA20" s="131"/>
      <c r="TAB20" s="131"/>
      <c r="TAC20" s="131"/>
      <c r="TAD20" s="131"/>
      <c r="TAE20" s="131"/>
      <c r="TAF20" s="131"/>
      <c r="TAG20" s="131"/>
      <c r="TAH20" s="132"/>
      <c r="TAI20" s="131"/>
      <c r="TAJ20" s="131"/>
      <c r="TAK20" s="131"/>
      <c r="TAL20" s="131"/>
      <c r="TAM20" s="131"/>
      <c r="TAN20" s="131"/>
      <c r="TAO20" s="131"/>
      <c r="TAP20" s="131"/>
      <c r="TAQ20" s="132"/>
      <c r="TAR20" s="131"/>
      <c r="TAS20" s="131"/>
      <c r="TAT20" s="131"/>
      <c r="TAU20" s="131"/>
      <c r="TAV20" s="131"/>
      <c r="TAW20" s="131"/>
      <c r="TAX20" s="131"/>
      <c r="TAY20" s="131"/>
      <c r="TAZ20" s="132"/>
      <c r="TBA20" s="131"/>
      <c r="TBB20" s="131"/>
      <c r="TBC20" s="131"/>
      <c r="TBD20" s="131"/>
      <c r="TBE20" s="131"/>
      <c r="TBF20" s="131"/>
      <c r="TBG20" s="131"/>
      <c r="TBH20" s="131"/>
      <c r="TBI20" s="132"/>
      <c r="TBJ20" s="131"/>
      <c r="TBK20" s="131"/>
      <c r="TBL20" s="131"/>
      <c r="TBM20" s="131"/>
      <c r="TBN20" s="131"/>
      <c r="TBO20" s="131"/>
      <c r="TBP20" s="131"/>
      <c r="TBQ20" s="131"/>
      <c r="TBR20" s="132"/>
      <c r="TBS20" s="131"/>
      <c r="TBT20" s="131"/>
      <c r="TBU20" s="131"/>
      <c r="TBV20" s="131"/>
      <c r="TBW20" s="131"/>
      <c r="TBX20" s="131"/>
      <c r="TBY20" s="131"/>
      <c r="TBZ20" s="131"/>
      <c r="TCA20" s="132"/>
      <c r="TCB20" s="131"/>
      <c r="TCC20" s="131"/>
      <c r="TCD20" s="131"/>
      <c r="TCE20" s="131"/>
      <c r="TCF20" s="131"/>
      <c r="TCG20" s="131"/>
      <c r="TCH20" s="131"/>
      <c r="TCI20" s="131"/>
      <c r="TCJ20" s="132"/>
      <c r="TCK20" s="131"/>
      <c r="TCL20" s="131"/>
      <c r="TCM20" s="131"/>
      <c r="TCN20" s="131"/>
      <c r="TCO20" s="131"/>
      <c r="TCP20" s="131"/>
      <c r="TCQ20" s="131"/>
      <c r="TCR20" s="131"/>
      <c r="TCS20" s="132"/>
      <c r="TCT20" s="131"/>
      <c r="TCU20" s="131"/>
      <c r="TCV20" s="131"/>
      <c r="TCW20" s="131"/>
      <c r="TCX20" s="131"/>
      <c r="TCY20" s="131"/>
      <c r="TCZ20" s="131"/>
      <c r="TDA20" s="131"/>
      <c r="TDB20" s="132"/>
      <c r="TDC20" s="131"/>
      <c r="TDD20" s="131"/>
      <c r="TDE20" s="131"/>
      <c r="TDF20" s="131"/>
      <c r="TDG20" s="131"/>
      <c r="TDH20" s="131"/>
      <c r="TDI20" s="131"/>
      <c r="TDJ20" s="131"/>
      <c r="TDK20" s="132"/>
      <c r="TDL20" s="131"/>
      <c r="TDM20" s="131"/>
      <c r="TDN20" s="131"/>
      <c r="TDO20" s="131"/>
      <c r="TDP20" s="131"/>
      <c r="TDQ20" s="131"/>
      <c r="TDR20" s="131"/>
      <c r="TDS20" s="131"/>
      <c r="TDT20" s="132"/>
      <c r="TDU20" s="131"/>
      <c r="TDV20" s="131"/>
      <c r="TDW20" s="131"/>
      <c r="TDX20" s="131"/>
      <c r="TDY20" s="131"/>
      <c r="TDZ20" s="131"/>
      <c r="TEA20" s="131"/>
      <c r="TEB20" s="131"/>
      <c r="TEC20" s="132"/>
      <c r="TED20" s="131"/>
      <c r="TEE20" s="131"/>
      <c r="TEF20" s="131"/>
      <c r="TEG20" s="131"/>
      <c r="TEH20" s="131"/>
      <c r="TEI20" s="131"/>
      <c r="TEJ20" s="131"/>
      <c r="TEK20" s="131"/>
      <c r="TEL20" s="132"/>
      <c r="TEM20" s="131"/>
      <c r="TEN20" s="131"/>
      <c r="TEO20" s="131"/>
      <c r="TEP20" s="131"/>
      <c r="TEQ20" s="131"/>
      <c r="TER20" s="131"/>
      <c r="TES20" s="131"/>
      <c r="TET20" s="131"/>
      <c r="TEU20" s="132"/>
      <c r="TEV20" s="131"/>
      <c r="TEW20" s="131"/>
      <c r="TEX20" s="131"/>
      <c r="TEY20" s="131"/>
      <c r="TEZ20" s="131"/>
      <c r="TFA20" s="131"/>
      <c r="TFB20" s="131"/>
      <c r="TFC20" s="131"/>
      <c r="TFD20" s="132"/>
      <c r="TFE20" s="131"/>
      <c r="TFF20" s="131"/>
      <c r="TFG20" s="131"/>
      <c r="TFH20" s="131"/>
      <c r="TFI20" s="131"/>
      <c r="TFJ20" s="131"/>
      <c r="TFK20" s="131"/>
      <c r="TFL20" s="131"/>
      <c r="TFM20" s="132"/>
      <c r="TFN20" s="131"/>
      <c r="TFO20" s="131"/>
      <c r="TFP20" s="131"/>
      <c r="TFQ20" s="131"/>
      <c r="TFR20" s="131"/>
      <c r="TFS20" s="131"/>
      <c r="TFT20" s="131"/>
      <c r="TFU20" s="131"/>
      <c r="TFV20" s="132"/>
      <c r="TFW20" s="131"/>
      <c r="TFX20" s="131"/>
      <c r="TFY20" s="131"/>
      <c r="TFZ20" s="131"/>
      <c r="TGA20" s="131"/>
      <c r="TGB20" s="131"/>
      <c r="TGC20" s="131"/>
      <c r="TGD20" s="131"/>
      <c r="TGE20" s="132"/>
      <c r="TGF20" s="131"/>
      <c r="TGG20" s="131"/>
      <c r="TGH20" s="131"/>
      <c r="TGI20" s="131"/>
      <c r="TGJ20" s="131"/>
      <c r="TGK20" s="131"/>
      <c r="TGL20" s="131"/>
      <c r="TGM20" s="131"/>
      <c r="TGN20" s="132"/>
      <c r="TGO20" s="131"/>
      <c r="TGP20" s="131"/>
      <c r="TGQ20" s="131"/>
      <c r="TGR20" s="131"/>
      <c r="TGS20" s="131"/>
      <c r="TGT20" s="131"/>
      <c r="TGU20" s="131"/>
      <c r="TGV20" s="131"/>
      <c r="TGW20" s="132"/>
      <c r="TGX20" s="131"/>
      <c r="TGY20" s="131"/>
      <c r="TGZ20" s="131"/>
      <c r="THA20" s="131"/>
      <c r="THB20" s="131"/>
      <c r="THC20" s="131"/>
      <c r="THD20" s="131"/>
      <c r="THE20" s="131"/>
      <c r="THF20" s="132"/>
      <c r="THG20" s="131"/>
      <c r="THH20" s="131"/>
      <c r="THI20" s="131"/>
      <c r="THJ20" s="131"/>
      <c r="THK20" s="131"/>
      <c r="THL20" s="131"/>
      <c r="THM20" s="131"/>
      <c r="THN20" s="131"/>
      <c r="THO20" s="132"/>
      <c r="THP20" s="131"/>
      <c r="THQ20" s="131"/>
      <c r="THR20" s="131"/>
      <c r="THS20" s="131"/>
      <c r="THT20" s="131"/>
      <c r="THU20" s="131"/>
      <c r="THV20" s="131"/>
      <c r="THW20" s="131"/>
      <c r="THX20" s="132"/>
      <c r="THY20" s="131"/>
      <c r="THZ20" s="131"/>
      <c r="TIA20" s="131"/>
      <c r="TIB20" s="131"/>
      <c r="TIC20" s="131"/>
      <c r="TID20" s="131"/>
      <c r="TIE20" s="131"/>
      <c r="TIF20" s="131"/>
      <c r="TIG20" s="132"/>
      <c r="TIH20" s="131"/>
      <c r="TII20" s="131"/>
      <c r="TIJ20" s="131"/>
      <c r="TIK20" s="131"/>
      <c r="TIL20" s="131"/>
      <c r="TIM20" s="131"/>
      <c r="TIN20" s="131"/>
      <c r="TIO20" s="131"/>
      <c r="TIP20" s="132"/>
      <c r="TIQ20" s="131"/>
      <c r="TIR20" s="131"/>
      <c r="TIS20" s="131"/>
      <c r="TIT20" s="131"/>
      <c r="TIU20" s="131"/>
      <c r="TIV20" s="131"/>
      <c r="TIW20" s="131"/>
      <c r="TIX20" s="131"/>
      <c r="TIY20" s="132"/>
      <c r="TIZ20" s="131"/>
      <c r="TJA20" s="131"/>
      <c r="TJB20" s="131"/>
      <c r="TJC20" s="131"/>
      <c r="TJD20" s="131"/>
      <c r="TJE20" s="131"/>
      <c r="TJF20" s="131"/>
      <c r="TJG20" s="131"/>
      <c r="TJH20" s="132"/>
      <c r="TJI20" s="131"/>
      <c r="TJJ20" s="131"/>
      <c r="TJK20" s="131"/>
      <c r="TJL20" s="131"/>
      <c r="TJM20" s="131"/>
      <c r="TJN20" s="131"/>
      <c r="TJO20" s="131"/>
      <c r="TJP20" s="131"/>
      <c r="TJQ20" s="132"/>
      <c r="TJR20" s="131"/>
      <c r="TJS20" s="131"/>
      <c r="TJT20" s="131"/>
      <c r="TJU20" s="131"/>
      <c r="TJV20" s="131"/>
      <c r="TJW20" s="131"/>
      <c r="TJX20" s="131"/>
      <c r="TJY20" s="131"/>
      <c r="TJZ20" s="132"/>
      <c r="TKA20" s="131"/>
      <c r="TKB20" s="131"/>
      <c r="TKC20" s="131"/>
      <c r="TKD20" s="131"/>
      <c r="TKE20" s="131"/>
      <c r="TKF20" s="131"/>
      <c r="TKG20" s="131"/>
      <c r="TKH20" s="131"/>
      <c r="TKI20" s="132"/>
      <c r="TKJ20" s="131"/>
      <c r="TKK20" s="131"/>
      <c r="TKL20" s="131"/>
      <c r="TKM20" s="131"/>
      <c r="TKN20" s="131"/>
      <c r="TKO20" s="131"/>
      <c r="TKP20" s="131"/>
      <c r="TKQ20" s="131"/>
      <c r="TKR20" s="132"/>
      <c r="TKS20" s="131"/>
      <c r="TKT20" s="131"/>
      <c r="TKU20" s="131"/>
      <c r="TKV20" s="131"/>
      <c r="TKW20" s="131"/>
      <c r="TKX20" s="131"/>
      <c r="TKY20" s="131"/>
      <c r="TKZ20" s="131"/>
      <c r="TLA20" s="132"/>
      <c r="TLB20" s="131"/>
      <c r="TLC20" s="131"/>
      <c r="TLD20" s="131"/>
      <c r="TLE20" s="131"/>
      <c r="TLF20" s="131"/>
      <c r="TLG20" s="131"/>
      <c r="TLH20" s="131"/>
      <c r="TLI20" s="131"/>
      <c r="TLJ20" s="132"/>
      <c r="TLK20" s="131"/>
      <c r="TLL20" s="131"/>
      <c r="TLM20" s="131"/>
      <c r="TLN20" s="131"/>
      <c r="TLO20" s="131"/>
      <c r="TLP20" s="131"/>
      <c r="TLQ20" s="131"/>
      <c r="TLR20" s="131"/>
      <c r="TLS20" s="132"/>
      <c r="TLT20" s="131"/>
      <c r="TLU20" s="131"/>
      <c r="TLV20" s="131"/>
      <c r="TLW20" s="131"/>
      <c r="TLX20" s="131"/>
      <c r="TLY20" s="131"/>
      <c r="TLZ20" s="131"/>
      <c r="TMA20" s="131"/>
      <c r="TMB20" s="132"/>
      <c r="TMC20" s="131"/>
      <c r="TMD20" s="131"/>
      <c r="TME20" s="131"/>
      <c r="TMF20" s="131"/>
      <c r="TMG20" s="131"/>
      <c r="TMH20" s="131"/>
      <c r="TMI20" s="131"/>
      <c r="TMJ20" s="131"/>
      <c r="TMK20" s="132"/>
      <c r="TML20" s="131"/>
      <c r="TMM20" s="131"/>
      <c r="TMN20" s="131"/>
      <c r="TMO20" s="131"/>
      <c r="TMP20" s="131"/>
      <c r="TMQ20" s="131"/>
      <c r="TMR20" s="131"/>
      <c r="TMS20" s="131"/>
      <c r="TMT20" s="132"/>
      <c r="TMU20" s="131"/>
      <c r="TMV20" s="131"/>
      <c r="TMW20" s="131"/>
      <c r="TMX20" s="131"/>
      <c r="TMY20" s="131"/>
      <c r="TMZ20" s="131"/>
      <c r="TNA20" s="131"/>
      <c r="TNB20" s="131"/>
      <c r="TNC20" s="132"/>
      <c r="TND20" s="131"/>
      <c r="TNE20" s="131"/>
      <c r="TNF20" s="131"/>
      <c r="TNG20" s="131"/>
      <c r="TNH20" s="131"/>
      <c r="TNI20" s="131"/>
      <c r="TNJ20" s="131"/>
      <c r="TNK20" s="131"/>
      <c r="TNL20" s="132"/>
      <c r="TNM20" s="131"/>
      <c r="TNN20" s="131"/>
      <c r="TNO20" s="131"/>
      <c r="TNP20" s="131"/>
      <c r="TNQ20" s="131"/>
      <c r="TNR20" s="131"/>
      <c r="TNS20" s="131"/>
      <c r="TNT20" s="131"/>
      <c r="TNU20" s="132"/>
      <c r="TNV20" s="131"/>
      <c r="TNW20" s="131"/>
      <c r="TNX20" s="131"/>
      <c r="TNY20" s="131"/>
      <c r="TNZ20" s="131"/>
      <c r="TOA20" s="131"/>
      <c r="TOB20" s="131"/>
      <c r="TOC20" s="131"/>
      <c r="TOD20" s="132"/>
      <c r="TOE20" s="131"/>
      <c r="TOF20" s="131"/>
      <c r="TOG20" s="131"/>
      <c r="TOH20" s="131"/>
      <c r="TOI20" s="131"/>
      <c r="TOJ20" s="131"/>
      <c r="TOK20" s="131"/>
      <c r="TOL20" s="131"/>
      <c r="TOM20" s="132"/>
      <c r="TON20" s="131"/>
      <c r="TOO20" s="131"/>
      <c r="TOP20" s="131"/>
      <c r="TOQ20" s="131"/>
      <c r="TOR20" s="131"/>
      <c r="TOS20" s="131"/>
      <c r="TOT20" s="131"/>
      <c r="TOU20" s="131"/>
      <c r="TOV20" s="132"/>
      <c r="TOW20" s="131"/>
      <c r="TOX20" s="131"/>
      <c r="TOY20" s="131"/>
      <c r="TOZ20" s="131"/>
      <c r="TPA20" s="131"/>
      <c r="TPB20" s="131"/>
      <c r="TPC20" s="131"/>
      <c r="TPD20" s="131"/>
      <c r="TPE20" s="132"/>
      <c r="TPF20" s="131"/>
      <c r="TPG20" s="131"/>
      <c r="TPH20" s="131"/>
      <c r="TPI20" s="131"/>
      <c r="TPJ20" s="131"/>
      <c r="TPK20" s="131"/>
      <c r="TPL20" s="131"/>
      <c r="TPM20" s="131"/>
      <c r="TPN20" s="132"/>
      <c r="TPO20" s="131"/>
      <c r="TPP20" s="131"/>
      <c r="TPQ20" s="131"/>
      <c r="TPR20" s="131"/>
      <c r="TPS20" s="131"/>
      <c r="TPT20" s="131"/>
      <c r="TPU20" s="131"/>
      <c r="TPV20" s="131"/>
      <c r="TPW20" s="132"/>
      <c r="TPX20" s="131"/>
      <c r="TPY20" s="131"/>
      <c r="TPZ20" s="131"/>
      <c r="TQA20" s="131"/>
      <c r="TQB20" s="131"/>
      <c r="TQC20" s="131"/>
      <c r="TQD20" s="131"/>
      <c r="TQE20" s="131"/>
      <c r="TQF20" s="132"/>
      <c r="TQG20" s="131"/>
      <c r="TQH20" s="131"/>
      <c r="TQI20" s="131"/>
      <c r="TQJ20" s="131"/>
      <c r="TQK20" s="131"/>
      <c r="TQL20" s="131"/>
      <c r="TQM20" s="131"/>
      <c r="TQN20" s="131"/>
      <c r="TQO20" s="132"/>
      <c r="TQP20" s="131"/>
      <c r="TQQ20" s="131"/>
      <c r="TQR20" s="131"/>
      <c r="TQS20" s="131"/>
      <c r="TQT20" s="131"/>
      <c r="TQU20" s="131"/>
      <c r="TQV20" s="131"/>
      <c r="TQW20" s="131"/>
      <c r="TQX20" s="132"/>
      <c r="TQY20" s="131"/>
      <c r="TQZ20" s="131"/>
      <c r="TRA20" s="131"/>
      <c r="TRB20" s="131"/>
      <c r="TRC20" s="131"/>
      <c r="TRD20" s="131"/>
      <c r="TRE20" s="131"/>
      <c r="TRF20" s="131"/>
      <c r="TRG20" s="132"/>
      <c r="TRH20" s="131"/>
      <c r="TRI20" s="131"/>
      <c r="TRJ20" s="131"/>
      <c r="TRK20" s="131"/>
      <c r="TRL20" s="131"/>
      <c r="TRM20" s="131"/>
      <c r="TRN20" s="131"/>
      <c r="TRO20" s="131"/>
      <c r="TRP20" s="132"/>
      <c r="TRQ20" s="131"/>
      <c r="TRR20" s="131"/>
      <c r="TRS20" s="131"/>
      <c r="TRT20" s="131"/>
      <c r="TRU20" s="131"/>
      <c r="TRV20" s="131"/>
      <c r="TRW20" s="131"/>
      <c r="TRX20" s="131"/>
      <c r="TRY20" s="132"/>
      <c r="TRZ20" s="131"/>
      <c r="TSA20" s="131"/>
      <c r="TSB20" s="131"/>
      <c r="TSC20" s="131"/>
      <c r="TSD20" s="131"/>
      <c r="TSE20" s="131"/>
      <c r="TSF20" s="131"/>
      <c r="TSG20" s="131"/>
      <c r="TSH20" s="132"/>
      <c r="TSI20" s="131"/>
      <c r="TSJ20" s="131"/>
      <c r="TSK20" s="131"/>
      <c r="TSL20" s="131"/>
      <c r="TSM20" s="131"/>
      <c r="TSN20" s="131"/>
      <c r="TSO20" s="131"/>
      <c r="TSP20" s="131"/>
      <c r="TSQ20" s="132"/>
      <c r="TSR20" s="131"/>
      <c r="TSS20" s="131"/>
      <c r="TST20" s="131"/>
      <c r="TSU20" s="131"/>
      <c r="TSV20" s="131"/>
      <c r="TSW20" s="131"/>
      <c r="TSX20" s="131"/>
      <c r="TSY20" s="131"/>
      <c r="TSZ20" s="132"/>
      <c r="TTA20" s="131"/>
      <c r="TTB20" s="131"/>
      <c r="TTC20" s="131"/>
      <c r="TTD20" s="131"/>
      <c r="TTE20" s="131"/>
      <c r="TTF20" s="131"/>
      <c r="TTG20" s="131"/>
      <c r="TTH20" s="131"/>
      <c r="TTI20" s="132"/>
      <c r="TTJ20" s="131"/>
      <c r="TTK20" s="131"/>
      <c r="TTL20" s="131"/>
      <c r="TTM20" s="131"/>
      <c r="TTN20" s="131"/>
      <c r="TTO20" s="131"/>
      <c r="TTP20" s="131"/>
      <c r="TTQ20" s="131"/>
      <c r="TTR20" s="132"/>
      <c r="TTS20" s="131"/>
      <c r="TTT20" s="131"/>
      <c r="TTU20" s="131"/>
      <c r="TTV20" s="131"/>
      <c r="TTW20" s="131"/>
      <c r="TTX20" s="131"/>
      <c r="TTY20" s="131"/>
      <c r="TTZ20" s="131"/>
      <c r="TUA20" s="132"/>
      <c r="TUB20" s="131"/>
      <c r="TUC20" s="131"/>
      <c r="TUD20" s="131"/>
      <c r="TUE20" s="131"/>
      <c r="TUF20" s="131"/>
      <c r="TUG20" s="131"/>
      <c r="TUH20" s="131"/>
      <c r="TUI20" s="131"/>
      <c r="TUJ20" s="132"/>
      <c r="TUK20" s="131"/>
      <c r="TUL20" s="131"/>
      <c r="TUM20" s="131"/>
      <c r="TUN20" s="131"/>
      <c r="TUO20" s="131"/>
      <c r="TUP20" s="131"/>
      <c r="TUQ20" s="131"/>
      <c r="TUR20" s="131"/>
      <c r="TUS20" s="132"/>
      <c r="TUT20" s="131"/>
      <c r="TUU20" s="131"/>
      <c r="TUV20" s="131"/>
      <c r="TUW20" s="131"/>
      <c r="TUX20" s="131"/>
      <c r="TUY20" s="131"/>
      <c r="TUZ20" s="131"/>
      <c r="TVA20" s="131"/>
      <c r="TVB20" s="132"/>
      <c r="TVC20" s="131"/>
      <c r="TVD20" s="131"/>
      <c r="TVE20" s="131"/>
      <c r="TVF20" s="131"/>
      <c r="TVG20" s="131"/>
      <c r="TVH20" s="131"/>
      <c r="TVI20" s="131"/>
      <c r="TVJ20" s="131"/>
      <c r="TVK20" s="132"/>
      <c r="TVL20" s="131"/>
      <c r="TVM20" s="131"/>
      <c r="TVN20" s="131"/>
      <c r="TVO20" s="131"/>
      <c r="TVP20" s="131"/>
      <c r="TVQ20" s="131"/>
      <c r="TVR20" s="131"/>
      <c r="TVS20" s="131"/>
      <c r="TVT20" s="132"/>
      <c r="TVU20" s="131"/>
      <c r="TVV20" s="131"/>
      <c r="TVW20" s="131"/>
      <c r="TVX20" s="131"/>
      <c r="TVY20" s="131"/>
      <c r="TVZ20" s="131"/>
      <c r="TWA20" s="131"/>
      <c r="TWB20" s="131"/>
      <c r="TWC20" s="132"/>
      <c r="TWD20" s="131"/>
      <c r="TWE20" s="131"/>
      <c r="TWF20" s="131"/>
      <c r="TWG20" s="131"/>
      <c r="TWH20" s="131"/>
      <c r="TWI20" s="131"/>
      <c r="TWJ20" s="131"/>
      <c r="TWK20" s="131"/>
      <c r="TWL20" s="132"/>
      <c r="TWM20" s="131"/>
      <c r="TWN20" s="131"/>
      <c r="TWO20" s="131"/>
      <c r="TWP20" s="131"/>
      <c r="TWQ20" s="131"/>
      <c r="TWR20" s="131"/>
      <c r="TWS20" s="131"/>
      <c r="TWT20" s="131"/>
      <c r="TWU20" s="132"/>
      <c r="TWV20" s="131"/>
      <c r="TWW20" s="131"/>
      <c r="TWX20" s="131"/>
      <c r="TWY20" s="131"/>
      <c r="TWZ20" s="131"/>
      <c r="TXA20" s="131"/>
      <c r="TXB20" s="131"/>
      <c r="TXC20" s="131"/>
      <c r="TXD20" s="132"/>
      <c r="TXE20" s="131"/>
      <c r="TXF20" s="131"/>
      <c r="TXG20" s="131"/>
      <c r="TXH20" s="131"/>
      <c r="TXI20" s="131"/>
      <c r="TXJ20" s="131"/>
      <c r="TXK20" s="131"/>
      <c r="TXL20" s="131"/>
      <c r="TXM20" s="132"/>
      <c r="TXN20" s="131"/>
      <c r="TXO20" s="131"/>
      <c r="TXP20" s="131"/>
      <c r="TXQ20" s="131"/>
      <c r="TXR20" s="131"/>
      <c r="TXS20" s="131"/>
      <c r="TXT20" s="131"/>
      <c r="TXU20" s="131"/>
      <c r="TXV20" s="132"/>
      <c r="TXW20" s="131"/>
      <c r="TXX20" s="131"/>
      <c r="TXY20" s="131"/>
      <c r="TXZ20" s="131"/>
      <c r="TYA20" s="131"/>
      <c r="TYB20" s="131"/>
      <c r="TYC20" s="131"/>
      <c r="TYD20" s="131"/>
      <c r="TYE20" s="132"/>
      <c r="TYF20" s="131"/>
      <c r="TYG20" s="131"/>
      <c r="TYH20" s="131"/>
      <c r="TYI20" s="131"/>
      <c r="TYJ20" s="131"/>
      <c r="TYK20" s="131"/>
      <c r="TYL20" s="131"/>
      <c r="TYM20" s="131"/>
      <c r="TYN20" s="132"/>
      <c r="TYO20" s="131"/>
      <c r="TYP20" s="131"/>
      <c r="TYQ20" s="131"/>
      <c r="TYR20" s="131"/>
      <c r="TYS20" s="131"/>
      <c r="TYT20" s="131"/>
      <c r="TYU20" s="131"/>
      <c r="TYV20" s="131"/>
      <c r="TYW20" s="132"/>
      <c r="TYX20" s="131"/>
      <c r="TYY20" s="131"/>
      <c r="TYZ20" s="131"/>
      <c r="TZA20" s="131"/>
      <c r="TZB20" s="131"/>
      <c r="TZC20" s="131"/>
      <c r="TZD20" s="131"/>
      <c r="TZE20" s="131"/>
      <c r="TZF20" s="132"/>
      <c r="TZG20" s="131"/>
      <c r="TZH20" s="131"/>
      <c r="TZI20" s="131"/>
      <c r="TZJ20" s="131"/>
      <c r="TZK20" s="131"/>
      <c r="TZL20" s="131"/>
      <c r="TZM20" s="131"/>
      <c r="TZN20" s="131"/>
      <c r="TZO20" s="132"/>
      <c r="TZP20" s="131"/>
      <c r="TZQ20" s="131"/>
      <c r="TZR20" s="131"/>
      <c r="TZS20" s="131"/>
      <c r="TZT20" s="131"/>
      <c r="TZU20" s="131"/>
      <c r="TZV20" s="131"/>
      <c r="TZW20" s="131"/>
      <c r="TZX20" s="132"/>
      <c r="TZY20" s="131"/>
      <c r="TZZ20" s="131"/>
      <c r="UAA20" s="131"/>
      <c r="UAB20" s="131"/>
      <c r="UAC20" s="131"/>
      <c r="UAD20" s="131"/>
      <c r="UAE20" s="131"/>
      <c r="UAF20" s="131"/>
      <c r="UAG20" s="132"/>
      <c r="UAH20" s="131"/>
      <c r="UAI20" s="131"/>
      <c r="UAJ20" s="131"/>
      <c r="UAK20" s="131"/>
      <c r="UAL20" s="131"/>
      <c r="UAM20" s="131"/>
      <c r="UAN20" s="131"/>
      <c r="UAO20" s="131"/>
      <c r="UAP20" s="132"/>
      <c r="UAQ20" s="131"/>
      <c r="UAR20" s="131"/>
      <c r="UAS20" s="131"/>
      <c r="UAT20" s="131"/>
      <c r="UAU20" s="131"/>
      <c r="UAV20" s="131"/>
      <c r="UAW20" s="131"/>
      <c r="UAX20" s="131"/>
      <c r="UAY20" s="132"/>
      <c r="UAZ20" s="131"/>
      <c r="UBA20" s="131"/>
      <c r="UBB20" s="131"/>
      <c r="UBC20" s="131"/>
      <c r="UBD20" s="131"/>
      <c r="UBE20" s="131"/>
      <c r="UBF20" s="131"/>
      <c r="UBG20" s="131"/>
      <c r="UBH20" s="132"/>
      <c r="UBI20" s="131"/>
      <c r="UBJ20" s="131"/>
      <c r="UBK20" s="131"/>
      <c r="UBL20" s="131"/>
      <c r="UBM20" s="131"/>
      <c r="UBN20" s="131"/>
      <c r="UBO20" s="131"/>
      <c r="UBP20" s="131"/>
      <c r="UBQ20" s="132"/>
      <c r="UBR20" s="131"/>
      <c r="UBS20" s="131"/>
      <c r="UBT20" s="131"/>
      <c r="UBU20" s="131"/>
      <c r="UBV20" s="131"/>
      <c r="UBW20" s="131"/>
      <c r="UBX20" s="131"/>
      <c r="UBY20" s="131"/>
      <c r="UBZ20" s="132"/>
      <c r="UCA20" s="131"/>
      <c r="UCB20" s="131"/>
      <c r="UCC20" s="131"/>
      <c r="UCD20" s="131"/>
      <c r="UCE20" s="131"/>
      <c r="UCF20" s="131"/>
      <c r="UCG20" s="131"/>
      <c r="UCH20" s="131"/>
      <c r="UCI20" s="132"/>
      <c r="UCJ20" s="131"/>
      <c r="UCK20" s="131"/>
      <c r="UCL20" s="131"/>
      <c r="UCM20" s="131"/>
      <c r="UCN20" s="131"/>
      <c r="UCO20" s="131"/>
      <c r="UCP20" s="131"/>
      <c r="UCQ20" s="131"/>
      <c r="UCR20" s="132"/>
      <c r="UCS20" s="131"/>
      <c r="UCT20" s="131"/>
      <c r="UCU20" s="131"/>
      <c r="UCV20" s="131"/>
      <c r="UCW20" s="131"/>
      <c r="UCX20" s="131"/>
      <c r="UCY20" s="131"/>
      <c r="UCZ20" s="131"/>
      <c r="UDA20" s="132"/>
      <c r="UDB20" s="131"/>
      <c r="UDC20" s="131"/>
      <c r="UDD20" s="131"/>
      <c r="UDE20" s="131"/>
      <c r="UDF20" s="131"/>
      <c r="UDG20" s="131"/>
      <c r="UDH20" s="131"/>
      <c r="UDI20" s="131"/>
      <c r="UDJ20" s="132"/>
      <c r="UDK20" s="131"/>
      <c r="UDL20" s="131"/>
      <c r="UDM20" s="131"/>
      <c r="UDN20" s="131"/>
      <c r="UDO20" s="131"/>
      <c r="UDP20" s="131"/>
      <c r="UDQ20" s="131"/>
      <c r="UDR20" s="131"/>
      <c r="UDS20" s="132"/>
      <c r="UDT20" s="131"/>
      <c r="UDU20" s="131"/>
      <c r="UDV20" s="131"/>
      <c r="UDW20" s="131"/>
      <c r="UDX20" s="131"/>
      <c r="UDY20" s="131"/>
      <c r="UDZ20" s="131"/>
      <c r="UEA20" s="131"/>
      <c r="UEB20" s="132"/>
      <c r="UEC20" s="131"/>
      <c r="UED20" s="131"/>
      <c r="UEE20" s="131"/>
      <c r="UEF20" s="131"/>
      <c r="UEG20" s="131"/>
      <c r="UEH20" s="131"/>
      <c r="UEI20" s="131"/>
      <c r="UEJ20" s="131"/>
      <c r="UEK20" s="132"/>
      <c r="UEL20" s="131"/>
      <c r="UEM20" s="131"/>
      <c r="UEN20" s="131"/>
      <c r="UEO20" s="131"/>
      <c r="UEP20" s="131"/>
      <c r="UEQ20" s="131"/>
      <c r="UER20" s="131"/>
      <c r="UES20" s="131"/>
      <c r="UET20" s="132"/>
      <c r="UEU20" s="131"/>
      <c r="UEV20" s="131"/>
      <c r="UEW20" s="131"/>
      <c r="UEX20" s="131"/>
      <c r="UEY20" s="131"/>
      <c r="UEZ20" s="131"/>
      <c r="UFA20" s="131"/>
      <c r="UFB20" s="131"/>
      <c r="UFC20" s="132"/>
      <c r="UFD20" s="131"/>
      <c r="UFE20" s="131"/>
      <c r="UFF20" s="131"/>
      <c r="UFG20" s="131"/>
      <c r="UFH20" s="131"/>
      <c r="UFI20" s="131"/>
      <c r="UFJ20" s="131"/>
      <c r="UFK20" s="131"/>
      <c r="UFL20" s="132"/>
      <c r="UFM20" s="131"/>
      <c r="UFN20" s="131"/>
      <c r="UFO20" s="131"/>
      <c r="UFP20" s="131"/>
      <c r="UFQ20" s="131"/>
      <c r="UFR20" s="131"/>
      <c r="UFS20" s="131"/>
      <c r="UFT20" s="131"/>
      <c r="UFU20" s="132"/>
      <c r="UFV20" s="131"/>
      <c r="UFW20" s="131"/>
      <c r="UFX20" s="131"/>
      <c r="UFY20" s="131"/>
      <c r="UFZ20" s="131"/>
      <c r="UGA20" s="131"/>
      <c r="UGB20" s="131"/>
      <c r="UGC20" s="131"/>
      <c r="UGD20" s="132"/>
      <c r="UGE20" s="131"/>
      <c r="UGF20" s="131"/>
      <c r="UGG20" s="131"/>
      <c r="UGH20" s="131"/>
      <c r="UGI20" s="131"/>
      <c r="UGJ20" s="131"/>
      <c r="UGK20" s="131"/>
      <c r="UGL20" s="131"/>
      <c r="UGM20" s="132"/>
      <c r="UGN20" s="131"/>
      <c r="UGO20" s="131"/>
      <c r="UGP20" s="131"/>
      <c r="UGQ20" s="131"/>
      <c r="UGR20" s="131"/>
      <c r="UGS20" s="131"/>
      <c r="UGT20" s="131"/>
      <c r="UGU20" s="131"/>
      <c r="UGV20" s="132"/>
      <c r="UGW20" s="131"/>
      <c r="UGX20" s="131"/>
      <c r="UGY20" s="131"/>
      <c r="UGZ20" s="131"/>
      <c r="UHA20" s="131"/>
      <c r="UHB20" s="131"/>
      <c r="UHC20" s="131"/>
      <c r="UHD20" s="131"/>
      <c r="UHE20" s="132"/>
      <c r="UHF20" s="131"/>
      <c r="UHG20" s="131"/>
      <c r="UHH20" s="131"/>
      <c r="UHI20" s="131"/>
      <c r="UHJ20" s="131"/>
      <c r="UHK20" s="131"/>
      <c r="UHL20" s="131"/>
      <c r="UHM20" s="131"/>
      <c r="UHN20" s="132"/>
      <c r="UHO20" s="131"/>
      <c r="UHP20" s="131"/>
      <c r="UHQ20" s="131"/>
      <c r="UHR20" s="131"/>
      <c r="UHS20" s="131"/>
      <c r="UHT20" s="131"/>
      <c r="UHU20" s="131"/>
      <c r="UHV20" s="131"/>
      <c r="UHW20" s="132"/>
      <c r="UHX20" s="131"/>
      <c r="UHY20" s="131"/>
      <c r="UHZ20" s="131"/>
      <c r="UIA20" s="131"/>
      <c r="UIB20" s="131"/>
      <c r="UIC20" s="131"/>
      <c r="UID20" s="131"/>
      <c r="UIE20" s="131"/>
      <c r="UIF20" s="132"/>
      <c r="UIG20" s="131"/>
      <c r="UIH20" s="131"/>
      <c r="UII20" s="131"/>
      <c r="UIJ20" s="131"/>
      <c r="UIK20" s="131"/>
      <c r="UIL20" s="131"/>
      <c r="UIM20" s="131"/>
      <c r="UIN20" s="131"/>
      <c r="UIO20" s="132"/>
      <c r="UIP20" s="131"/>
      <c r="UIQ20" s="131"/>
      <c r="UIR20" s="131"/>
      <c r="UIS20" s="131"/>
      <c r="UIT20" s="131"/>
      <c r="UIU20" s="131"/>
      <c r="UIV20" s="131"/>
      <c r="UIW20" s="131"/>
      <c r="UIX20" s="132"/>
      <c r="UIY20" s="131"/>
      <c r="UIZ20" s="131"/>
      <c r="UJA20" s="131"/>
      <c r="UJB20" s="131"/>
      <c r="UJC20" s="131"/>
      <c r="UJD20" s="131"/>
      <c r="UJE20" s="131"/>
      <c r="UJF20" s="131"/>
      <c r="UJG20" s="132"/>
      <c r="UJH20" s="131"/>
      <c r="UJI20" s="131"/>
      <c r="UJJ20" s="131"/>
      <c r="UJK20" s="131"/>
      <c r="UJL20" s="131"/>
      <c r="UJM20" s="131"/>
      <c r="UJN20" s="131"/>
      <c r="UJO20" s="131"/>
      <c r="UJP20" s="132"/>
      <c r="UJQ20" s="131"/>
      <c r="UJR20" s="131"/>
      <c r="UJS20" s="131"/>
      <c r="UJT20" s="131"/>
      <c r="UJU20" s="131"/>
      <c r="UJV20" s="131"/>
      <c r="UJW20" s="131"/>
      <c r="UJX20" s="131"/>
      <c r="UJY20" s="132"/>
      <c r="UJZ20" s="131"/>
      <c r="UKA20" s="131"/>
      <c r="UKB20" s="131"/>
      <c r="UKC20" s="131"/>
      <c r="UKD20" s="131"/>
      <c r="UKE20" s="131"/>
      <c r="UKF20" s="131"/>
      <c r="UKG20" s="131"/>
      <c r="UKH20" s="132"/>
      <c r="UKI20" s="131"/>
      <c r="UKJ20" s="131"/>
      <c r="UKK20" s="131"/>
      <c r="UKL20" s="131"/>
      <c r="UKM20" s="131"/>
      <c r="UKN20" s="131"/>
      <c r="UKO20" s="131"/>
      <c r="UKP20" s="131"/>
      <c r="UKQ20" s="132"/>
      <c r="UKR20" s="131"/>
      <c r="UKS20" s="131"/>
      <c r="UKT20" s="131"/>
      <c r="UKU20" s="131"/>
      <c r="UKV20" s="131"/>
      <c r="UKW20" s="131"/>
      <c r="UKX20" s="131"/>
      <c r="UKY20" s="131"/>
      <c r="UKZ20" s="132"/>
      <c r="ULA20" s="131"/>
      <c r="ULB20" s="131"/>
      <c r="ULC20" s="131"/>
      <c r="ULD20" s="131"/>
      <c r="ULE20" s="131"/>
      <c r="ULF20" s="131"/>
      <c r="ULG20" s="131"/>
      <c r="ULH20" s="131"/>
      <c r="ULI20" s="132"/>
      <c r="ULJ20" s="131"/>
      <c r="ULK20" s="131"/>
      <c r="ULL20" s="131"/>
      <c r="ULM20" s="131"/>
      <c r="ULN20" s="131"/>
      <c r="ULO20" s="131"/>
      <c r="ULP20" s="131"/>
      <c r="ULQ20" s="131"/>
      <c r="ULR20" s="132"/>
      <c r="ULS20" s="131"/>
      <c r="ULT20" s="131"/>
      <c r="ULU20" s="131"/>
      <c r="ULV20" s="131"/>
      <c r="ULW20" s="131"/>
      <c r="ULX20" s="131"/>
      <c r="ULY20" s="131"/>
      <c r="ULZ20" s="131"/>
      <c r="UMA20" s="132"/>
      <c r="UMB20" s="131"/>
      <c r="UMC20" s="131"/>
      <c r="UMD20" s="131"/>
      <c r="UME20" s="131"/>
      <c r="UMF20" s="131"/>
      <c r="UMG20" s="131"/>
      <c r="UMH20" s="131"/>
      <c r="UMI20" s="131"/>
      <c r="UMJ20" s="132"/>
      <c r="UMK20" s="131"/>
      <c r="UML20" s="131"/>
      <c r="UMM20" s="131"/>
      <c r="UMN20" s="131"/>
      <c r="UMO20" s="131"/>
      <c r="UMP20" s="131"/>
      <c r="UMQ20" s="131"/>
      <c r="UMR20" s="131"/>
      <c r="UMS20" s="132"/>
      <c r="UMT20" s="131"/>
      <c r="UMU20" s="131"/>
      <c r="UMV20" s="131"/>
      <c r="UMW20" s="131"/>
      <c r="UMX20" s="131"/>
      <c r="UMY20" s="131"/>
      <c r="UMZ20" s="131"/>
      <c r="UNA20" s="131"/>
      <c r="UNB20" s="132"/>
      <c r="UNC20" s="131"/>
      <c r="UND20" s="131"/>
      <c r="UNE20" s="131"/>
      <c r="UNF20" s="131"/>
      <c r="UNG20" s="131"/>
      <c r="UNH20" s="131"/>
      <c r="UNI20" s="131"/>
      <c r="UNJ20" s="131"/>
      <c r="UNK20" s="132"/>
      <c r="UNL20" s="131"/>
      <c r="UNM20" s="131"/>
      <c r="UNN20" s="131"/>
      <c r="UNO20" s="131"/>
      <c r="UNP20" s="131"/>
      <c r="UNQ20" s="131"/>
      <c r="UNR20" s="131"/>
      <c r="UNS20" s="131"/>
      <c r="UNT20" s="132"/>
      <c r="UNU20" s="131"/>
      <c r="UNV20" s="131"/>
      <c r="UNW20" s="131"/>
      <c r="UNX20" s="131"/>
      <c r="UNY20" s="131"/>
      <c r="UNZ20" s="131"/>
      <c r="UOA20" s="131"/>
      <c r="UOB20" s="131"/>
      <c r="UOC20" s="132"/>
      <c r="UOD20" s="131"/>
      <c r="UOE20" s="131"/>
      <c r="UOF20" s="131"/>
      <c r="UOG20" s="131"/>
      <c r="UOH20" s="131"/>
      <c r="UOI20" s="131"/>
      <c r="UOJ20" s="131"/>
      <c r="UOK20" s="131"/>
      <c r="UOL20" s="132"/>
      <c r="UOM20" s="131"/>
      <c r="UON20" s="131"/>
      <c r="UOO20" s="131"/>
      <c r="UOP20" s="131"/>
      <c r="UOQ20" s="131"/>
      <c r="UOR20" s="131"/>
      <c r="UOS20" s="131"/>
      <c r="UOT20" s="131"/>
      <c r="UOU20" s="132"/>
      <c r="UOV20" s="131"/>
      <c r="UOW20" s="131"/>
      <c r="UOX20" s="131"/>
      <c r="UOY20" s="131"/>
      <c r="UOZ20" s="131"/>
      <c r="UPA20" s="131"/>
      <c r="UPB20" s="131"/>
      <c r="UPC20" s="131"/>
      <c r="UPD20" s="132"/>
      <c r="UPE20" s="131"/>
      <c r="UPF20" s="131"/>
      <c r="UPG20" s="131"/>
      <c r="UPH20" s="131"/>
      <c r="UPI20" s="131"/>
      <c r="UPJ20" s="131"/>
      <c r="UPK20" s="131"/>
      <c r="UPL20" s="131"/>
      <c r="UPM20" s="132"/>
      <c r="UPN20" s="131"/>
      <c r="UPO20" s="131"/>
      <c r="UPP20" s="131"/>
      <c r="UPQ20" s="131"/>
      <c r="UPR20" s="131"/>
      <c r="UPS20" s="131"/>
      <c r="UPT20" s="131"/>
      <c r="UPU20" s="131"/>
      <c r="UPV20" s="132"/>
      <c r="UPW20" s="131"/>
      <c r="UPX20" s="131"/>
      <c r="UPY20" s="131"/>
      <c r="UPZ20" s="131"/>
      <c r="UQA20" s="131"/>
      <c r="UQB20" s="131"/>
      <c r="UQC20" s="131"/>
      <c r="UQD20" s="131"/>
      <c r="UQE20" s="132"/>
      <c r="UQF20" s="131"/>
      <c r="UQG20" s="131"/>
      <c r="UQH20" s="131"/>
      <c r="UQI20" s="131"/>
      <c r="UQJ20" s="131"/>
      <c r="UQK20" s="131"/>
      <c r="UQL20" s="131"/>
      <c r="UQM20" s="131"/>
      <c r="UQN20" s="132"/>
      <c r="UQO20" s="131"/>
      <c r="UQP20" s="131"/>
      <c r="UQQ20" s="131"/>
      <c r="UQR20" s="131"/>
      <c r="UQS20" s="131"/>
      <c r="UQT20" s="131"/>
      <c r="UQU20" s="131"/>
      <c r="UQV20" s="131"/>
      <c r="UQW20" s="132"/>
      <c r="UQX20" s="131"/>
      <c r="UQY20" s="131"/>
      <c r="UQZ20" s="131"/>
      <c r="URA20" s="131"/>
      <c r="URB20" s="131"/>
      <c r="URC20" s="131"/>
      <c r="URD20" s="131"/>
      <c r="URE20" s="131"/>
      <c r="URF20" s="132"/>
      <c r="URG20" s="131"/>
      <c r="URH20" s="131"/>
      <c r="URI20" s="131"/>
      <c r="URJ20" s="131"/>
      <c r="URK20" s="131"/>
      <c r="URL20" s="131"/>
      <c r="URM20" s="131"/>
      <c r="URN20" s="131"/>
      <c r="URO20" s="132"/>
      <c r="URP20" s="131"/>
      <c r="URQ20" s="131"/>
      <c r="URR20" s="131"/>
      <c r="URS20" s="131"/>
      <c r="URT20" s="131"/>
      <c r="URU20" s="131"/>
      <c r="URV20" s="131"/>
      <c r="URW20" s="131"/>
      <c r="URX20" s="132"/>
      <c r="URY20" s="131"/>
      <c r="URZ20" s="131"/>
      <c r="USA20" s="131"/>
      <c r="USB20" s="131"/>
      <c r="USC20" s="131"/>
      <c r="USD20" s="131"/>
      <c r="USE20" s="131"/>
      <c r="USF20" s="131"/>
      <c r="USG20" s="132"/>
      <c r="USH20" s="131"/>
      <c r="USI20" s="131"/>
      <c r="USJ20" s="131"/>
      <c r="USK20" s="131"/>
      <c r="USL20" s="131"/>
      <c r="USM20" s="131"/>
      <c r="USN20" s="131"/>
      <c r="USO20" s="131"/>
      <c r="USP20" s="132"/>
      <c r="USQ20" s="131"/>
      <c r="USR20" s="131"/>
      <c r="USS20" s="131"/>
      <c r="UST20" s="131"/>
      <c r="USU20" s="131"/>
      <c r="USV20" s="131"/>
      <c r="USW20" s="131"/>
      <c r="USX20" s="131"/>
      <c r="USY20" s="132"/>
      <c r="USZ20" s="131"/>
      <c r="UTA20" s="131"/>
      <c r="UTB20" s="131"/>
      <c r="UTC20" s="131"/>
      <c r="UTD20" s="131"/>
      <c r="UTE20" s="131"/>
      <c r="UTF20" s="131"/>
      <c r="UTG20" s="131"/>
      <c r="UTH20" s="132"/>
      <c r="UTI20" s="131"/>
      <c r="UTJ20" s="131"/>
      <c r="UTK20" s="131"/>
      <c r="UTL20" s="131"/>
      <c r="UTM20" s="131"/>
      <c r="UTN20" s="131"/>
      <c r="UTO20" s="131"/>
      <c r="UTP20" s="131"/>
      <c r="UTQ20" s="132"/>
      <c r="UTR20" s="131"/>
      <c r="UTS20" s="131"/>
      <c r="UTT20" s="131"/>
      <c r="UTU20" s="131"/>
      <c r="UTV20" s="131"/>
      <c r="UTW20" s="131"/>
      <c r="UTX20" s="131"/>
      <c r="UTY20" s="131"/>
      <c r="UTZ20" s="132"/>
      <c r="UUA20" s="131"/>
      <c r="UUB20" s="131"/>
      <c r="UUC20" s="131"/>
      <c r="UUD20" s="131"/>
      <c r="UUE20" s="131"/>
      <c r="UUF20" s="131"/>
      <c r="UUG20" s="131"/>
      <c r="UUH20" s="131"/>
      <c r="UUI20" s="132"/>
      <c r="UUJ20" s="131"/>
      <c r="UUK20" s="131"/>
      <c r="UUL20" s="131"/>
      <c r="UUM20" s="131"/>
      <c r="UUN20" s="131"/>
      <c r="UUO20" s="131"/>
      <c r="UUP20" s="131"/>
      <c r="UUQ20" s="131"/>
      <c r="UUR20" s="132"/>
      <c r="UUS20" s="131"/>
      <c r="UUT20" s="131"/>
      <c r="UUU20" s="131"/>
      <c r="UUV20" s="131"/>
      <c r="UUW20" s="131"/>
      <c r="UUX20" s="131"/>
      <c r="UUY20" s="131"/>
      <c r="UUZ20" s="131"/>
      <c r="UVA20" s="132"/>
      <c r="UVB20" s="131"/>
      <c r="UVC20" s="131"/>
      <c r="UVD20" s="131"/>
      <c r="UVE20" s="131"/>
      <c r="UVF20" s="131"/>
      <c r="UVG20" s="131"/>
      <c r="UVH20" s="131"/>
      <c r="UVI20" s="131"/>
      <c r="UVJ20" s="132"/>
      <c r="UVK20" s="131"/>
      <c r="UVL20" s="131"/>
      <c r="UVM20" s="131"/>
      <c r="UVN20" s="131"/>
      <c r="UVO20" s="131"/>
      <c r="UVP20" s="131"/>
      <c r="UVQ20" s="131"/>
      <c r="UVR20" s="131"/>
      <c r="UVS20" s="132"/>
      <c r="UVT20" s="131"/>
      <c r="UVU20" s="131"/>
      <c r="UVV20" s="131"/>
      <c r="UVW20" s="131"/>
      <c r="UVX20" s="131"/>
      <c r="UVY20" s="131"/>
      <c r="UVZ20" s="131"/>
      <c r="UWA20" s="131"/>
      <c r="UWB20" s="132"/>
      <c r="UWC20" s="131"/>
      <c r="UWD20" s="131"/>
      <c r="UWE20" s="131"/>
      <c r="UWF20" s="131"/>
      <c r="UWG20" s="131"/>
      <c r="UWH20" s="131"/>
      <c r="UWI20" s="131"/>
      <c r="UWJ20" s="131"/>
      <c r="UWK20" s="132"/>
      <c r="UWL20" s="131"/>
      <c r="UWM20" s="131"/>
      <c r="UWN20" s="131"/>
      <c r="UWO20" s="131"/>
      <c r="UWP20" s="131"/>
      <c r="UWQ20" s="131"/>
      <c r="UWR20" s="131"/>
      <c r="UWS20" s="131"/>
      <c r="UWT20" s="132"/>
      <c r="UWU20" s="131"/>
      <c r="UWV20" s="131"/>
      <c r="UWW20" s="131"/>
      <c r="UWX20" s="131"/>
      <c r="UWY20" s="131"/>
      <c r="UWZ20" s="131"/>
      <c r="UXA20" s="131"/>
      <c r="UXB20" s="131"/>
      <c r="UXC20" s="132"/>
      <c r="UXD20" s="131"/>
      <c r="UXE20" s="131"/>
      <c r="UXF20" s="131"/>
      <c r="UXG20" s="131"/>
      <c r="UXH20" s="131"/>
      <c r="UXI20" s="131"/>
      <c r="UXJ20" s="131"/>
      <c r="UXK20" s="131"/>
      <c r="UXL20" s="132"/>
      <c r="UXM20" s="131"/>
      <c r="UXN20" s="131"/>
      <c r="UXO20" s="131"/>
      <c r="UXP20" s="131"/>
      <c r="UXQ20" s="131"/>
      <c r="UXR20" s="131"/>
      <c r="UXS20" s="131"/>
      <c r="UXT20" s="131"/>
      <c r="UXU20" s="132"/>
      <c r="UXV20" s="131"/>
      <c r="UXW20" s="131"/>
      <c r="UXX20" s="131"/>
      <c r="UXY20" s="131"/>
      <c r="UXZ20" s="131"/>
      <c r="UYA20" s="131"/>
      <c r="UYB20" s="131"/>
      <c r="UYC20" s="131"/>
      <c r="UYD20" s="132"/>
      <c r="UYE20" s="131"/>
      <c r="UYF20" s="131"/>
      <c r="UYG20" s="131"/>
      <c r="UYH20" s="131"/>
      <c r="UYI20" s="131"/>
      <c r="UYJ20" s="131"/>
      <c r="UYK20" s="131"/>
      <c r="UYL20" s="131"/>
      <c r="UYM20" s="132"/>
      <c r="UYN20" s="131"/>
      <c r="UYO20" s="131"/>
      <c r="UYP20" s="131"/>
      <c r="UYQ20" s="131"/>
      <c r="UYR20" s="131"/>
      <c r="UYS20" s="131"/>
      <c r="UYT20" s="131"/>
      <c r="UYU20" s="131"/>
      <c r="UYV20" s="132"/>
      <c r="UYW20" s="131"/>
      <c r="UYX20" s="131"/>
      <c r="UYY20" s="131"/>
      <c r="UYZ20" s="131"/>
      <c r="UZA20" s="131"/>
      <c r="UZB20" s="131"/>
      <c r="UZC20" s="131"/>
      <c r="UZD20" s="131"/>
      <c r="UZE20" s="132"/>
      <c r="UZF20" s="131"/>
      <c r="UZG20" s="131"/>
      <c r="UZH20" s="131"/>
      <c r="UZI20" s="131"/>
      <c r="UZJ20" s="131"/>
      <c r="UZK20" s="131"/>
      <c r="UZL20" s="131"/>
      <c r="UZM20" s="131"/>
      <c r="UZN20" s="132"/>
      <c r="UZO20" s="131"/>
      <c r="UZP20" s="131"/>
      <c r="UZQ20" s="131"/>
      <c r="UZR20" s="131"/>
      <c r="UZS20" s="131"/>
      <c r="UZT20" s="131"/>
      <c r="UZU20" s="131"/>
      <c r="UZV20" s="131"/>
      <c r="UZW20" s="132"/>
      <c r="UZX20" s="131"/>
      <c r="UZY20" s="131"/>
      <c r="UZZ20" s="131"/>
      <c r="VAA20" s="131"/>
      <c r="VAB20" s="131"/>
      <c r="VAC20" s="131"/>
      <c r="VAD20" s="131"/>
      <c r="VAE20" s="131"/>
      <c r="VAF20" s="132"/>
      <c r="VAG20" s="131"/>
      <c r="VAH20" s="131"/>
      <c r="VAI20" s="131"/>
      <c r="VAJ20" s="131"/>
      <c r="VAK20" s="131"/>
      <c r="VAL20" s="131"/>
      <c r="VAM20" s="131"/>
      <c r="VAN20" s="131"/>
      <c r="VAO20" s="132"/>
      <c r="VAP20" s="131"/>
      <c r="VAQ20" s="131"/>
      <c r="VAR20" s="131"/>
      <c r="VAS20" s="131"/>
      <c r="VAT20" s="131"/>
      <c r="VAU20" s="131"/>
      <c r="VAV20" s="131"/>
      <c r="VAW20" s="131"/>
      <c r="VAX20" s="132"/>
      <c r="VAY20" s="131"/>
      <c r="VAZ20" s="131"/>
      <c r="VBA20" s="131"/>
      <c r="VBB20" s="131"/>
      <c r="VBC20" s="131"/>
      <c r="VBD20" s="131"/>
      <c r="VBE20" s="131"/>
      <c r="VBF20" s="131"/>
      <c r="VBG20" s="132"/>
      <c r="VBH20" s="131"/>
      <c r="VBI20" s="131"/>
      <c r="VBJ20" s="131"/>
      <c r="VBK20" s="131"/>
      <c r="VBL20" s="131"/>
      <c r="VBM20" s="131"/>
      <c r="VBN20" s="131"/>
      <c r="VBO20" s="131"/>
      <c r="VBP20" s="132"/>
      <c r="VBQ20" s="131"/>
      <c r="VBR20" s="131"/>
      <c r="VBS20" s="131"/>
      <c r="VBT20" s="131"/>
      <c r="VBU20" s="131"/>
      <c r="VBV20" s="131"/>
      <c r="VBW20" s="131"/>
      <c r="VBX20" s="131"/>
      <c r="VBY20" s="132"/>
      <c r="VBZ20" s="131"/>
      <c r="VCA20" s="131"/>
      <c r="VCB20" s="131"/>
      <c r="VCC20" s="131"/>
      <c r="VCD20" s="131"/>
      <c r="VCE20" s="131"/>
      <c r="VCF20" s="131"/>
      <c r="VCG20" s="131"/>
      <c r="VCH20" s="132"/>
      <c r="VCI20" s="131"/>
      <c r="VCJ20" s="131"/>
      <c r="VCK20" s="131"/>
      <c r="VCL20" s="131"/>
      <c r="VCM20" s="131"/>
      <c r="VCN20" s="131"/>
      <c r="VCO20" s="131"/>
      <c r="VCP20" s="131"/>
      <c r="VCQ20" s="132"/>
      <c r="VCR20" s="131"/>
      <c r="VCS20" s="131"/>
      <c r="VCT20" s="131"/>
      <c r="VCU20" s="131"/>
      <c r="VCV20" s="131"/>
      <c r="VCW20" s="131"/>
      <c r="VCX20" s="131"/>
      <c r="VCY20" s="131"/>
      <c r="VCZ20" s="132"/>
      <c r="VDA20" s="131"/>
      <c r="VDB20" s="131"/>
      <c r="VDC20" s="131"/>
      <c r="VDD20" s="131"/>
      <c r="VDE20" s="131"/>
      <c r="VDF20" s="131"/>
      <c r="VDG20" s="131"/>
      <c r="VDH20" s="131"/>
      <c r="VDI20" s="132"/>
      <c r="VDJ20" s="131"/>
      <c r="VDK20" s="131"/>
      <c r="VDL20" s="131"/>
      <c r="VDM20" s="131"/>
      <c r="VDN20" s="131"/>
      <c r="VDO20" s="131"/>
      <c r="VDP20" s="131"/>
      <c r="VDQ20" s="131"/>
      <c r="VDR20" s="132"/>
      <c r="VDS20" s="131"/>
      <c r="VDT20" s="131"/>
      <c r="VDU20" s="131"/>
      <c r="VDV20" s="131"/>
      <c r="VDW20" s="131"/>
      <c r="VDX20" s="131"/>
      <c r="VDY20" s="131"/>
      <c r="VDZ20" s="131"/>
      <c r="VEA20" s="132"/>
      <c r="VEB20" s="131"/>
      <c r="VEC20" s="131"/>
      <c r="VED20" s="131"/>
      <c r="VEE20" s="131"/>
      <c r="VEF20" s="131"/>
      <c r="VEG20" s="131"/>
      <c r="VEH20" s="131"/>
      <c r="VEI20" s="131"/>
      <c r="VEJ20" s="132"/>
      <c r="VEK20" s="131"/>
      <c r="VEL20" s="131"/>
      <c r="VEM20" s="131"/>
      <c r="VEN20" s="131"/>
      <c r="VEO20" s="131"/>
      <c r="VEP20" s="131"/>
      <c r="VEQ20" s="131"/>
      <c r="VER20" s="131"/>
      <c r="VES20" s="132"/>
      <c r="VET20" s="131"/>
      <c r="VEU20" s="131"/>
      <c r="VEV20" s="131"/>
      <c r="VEW20" s="131"/>
      <c r="VEX20" s="131"/>
      <c r="VEY20" s="131"/>
      <c r="VEZ20" s="131"/>
      <c r="VFA20" s="131"/>
      <c r="VFB20" s="132"/>
      <c r="VFC20" s="131"/>
      <c r="VFD20" s="131"/>
      <c r="VFE20" s="131"/>
      <c r="VFF20" s="131"/>
      <c r="VFG20" s="131"/>
      <c r="VFH20" s="131"/>
      <c r="VFI20" s="131"/>
      <c r="VFJ20" s="131"/>
      <c r="VFK20" s="132"/>
      <c r="VFL20" s="131"/>
      <c r="VFM20" s="131"/>
      <c r="VFN20" s="131"/>
      <c r="VFO20" s="131"/>
      <c r="VFP20" s="131"/>
      <c r="VFQ20" s="131"/>
      <c r="VFR20" s="131"/>
      <c r="VFS20" s="131"/>
      <c r="VFT20" s="132"/>
      <c r="VFU20" s="131"/>
      <c r="VFV20" s="131"/>
      <c r="VFW20" s="131"/>
      <c r="VFX20" s="131"/>
      <c r="VFY20" s="131"/>
      <c r="VFZ20" s="131"/>
      <c r="VGA20" s="131"/>
      <c r="VGB20" s="131"/>
      <c r="VGC20" s="132"/>
      <c r="VGD20" s="131"/>
      <c r="VGE20" s="131"/>
      <c r="VGF20" s="131"/>
      <c r="VGG20" s="131"/>
      <c r="VGH20" s="131"/>
      <c r="VGI20" s="131"/>
      <c r="VGJ20" s="131"/>
      <c r="VGK20" s="131"/>
      <c r="VGL20" s="132"/>
      <c r="VGM20" s="131"/>
      <c r="VGN20" s="131"/>
      <c r="VGO20" s="131"/>
      <c r="VGP20" s="131"/>
      <c r="VGQ20" s="131"/>
      <c r="VGR20" s="131"/>
      <c r="VGS20" s="131"/>
      <c r="VGT20" s="131"/>
      <c r="VGU20" s="132"/>
      <c r="VGV20" s="131"/>
      <c r="VGW20" s="131"/>
      <c r="VGX20" s="131"/>
      <c r="VGY20" s="131"/>
      <c r="VGZ20" s="131"/>
      <c r="VHA20" s="131"/>
      <c r="VHB20" s="131"/>
      <c r="VHC20" s="131"/>
      <c r="VHD20" s="132"/>
      <c r="VHE20" s="131"/>
      <c r="VHF20" s="131"/>
      <c r="VHG20" s="131"/>
      <c r="VHH20" s="131"/>
      <c r="VHI20" s="131"/>
      <c r="VHJ20" s="131"/>
      <c r="VHK20" s="131"/>
      <c r="VHL20" s="131"/>
      <c r="VHM20" s="132"/>
      <c r="VHN20" s="131"/>
      <c r="VHO20" s="131"/>
      <c r="VHP20" s="131"/>
      <c r="VHQ20" s="131"/>
      <c r="VHR20" s="131"/>
      <c r="VHS20" s="131"/>
      <c r="VHT20" s="131"/>
      <c r="VHU20" s="131"/>
      <c r="VHV20" s="132"/>
      <c r="VHW20" s="131"/>
      <c r="VHX20" s="131"/>
      <c r="VHY20" s="131"/>
      <c r="VHZ20" s="131"/>
      <c r="VIA20" s="131"/>
      <c r="VIB20" s="131"/>
      <c r="VIC20" s="131"/>
      <c r="VID20" s="131"/>
      <c r="VIE20" s="132"/>
      <c r="VIF20" s="131"/>
      <c r="VIG20" s="131"/>
      <c r="VIH20" s="131"/>
      <c r="VII20" s="131"/>
      <c r="VIJ20" s="131"/>
      <c r="VIK20" s="131"/>
      <c r="VIL20" s="131"/>
      <c r="VIM20" s="131"/>
      <c r="VIN20" s="132"/>
      <c r="VIO20" s="131"/>
      <c r="VIP20" s="131"/>
      <c r="VIQ20" s="131"/>
      <c r="VIR20" s="131"/>
      <c r="VIS20" s="131"/>
      <c r="VIT20" s="131"/>
      <c r="VIU20" s="131"/>
      <c r="VIV20" s="131"/>
      <c r="VIW20" s="132"/>
      <c r="VIX20" s="131"/>
      <c r="VIY20" s="131"/>
      <c r="VIZ20" s="131"/>
      <c r="VJA20" s="131"/>
      <c r="VJB20" s="131"/>
      <c r="VJC20" s="131"/>
      <c r="VJD20" s="131"/>
      <c r="VJE20" s="131"/>
      <c r="VJF20" s="132"/>
      <c r="VJG20" s="131"/>
      <c r="VJH20" s="131"/>
      <c r="VJI20" s="131"/>
      <c r="VJJ20" s="131"/>
      <c r="VJK20" s="131"/>
      <c r="VJL20" s="131"/>
      <c r="VJM20" s="131"/>
      <c r="VJN20" s="131"/>
      <c r="VJO20" s="132"/>
      <c r="VJP20" s="131"/>
      <c r="VJQ20" s="131"/>
      <c r="VJR20" s="131"/>
      <c r="VJS20" s="131"/>
      <c r="VJT20" s="131"/>
      <c r="VJU20" s="131"/>
      <c r="VJV20" s="131"/>
      <c r="VJW20" s="131"/>
      <c r="VJX20" s="132"/>
      <c r="VJY20" s="131"/>
      <c r="VJZ20" s="131"/>
      <c r="VKA20" s="131"/>
      <c r="VKB20" s="131"/>
      <c r="VKC20" s="131"/>
      <c r="VKD20" s="131"/>
      <c r="VKE20" s="131"/>
      <c r="VKF20" s="131"/>
      <c r="VKG20" s="132"/>
      <c r="VKH20" s="131"/>
      <c r="VKI20" s="131"/>
      <c r="VKJ20" s="131"/>
      <c r="VKK20" s="131"/>
      <c r="VKL20" s="131"/>
      <c r="VKM20" s="131"/>
      <c r="VKN20" s="131"/>
      <c r="VKO20" s="131"/>
      <c r="VKP20" s="132"/>
      <c r="VKQ20" s="131"/>
      <c r="VKR20" s="131"/>
      <c r="VKS20" s="131"/>
      <c r="VKT20" s="131"/>
      <c r="VKU20" s="131"/>
      <c r="VKV20" s="131"/>
      <c r="VKW20" s="131"/>
      <c r="VKX20" s="131"/>
      <c r="VKY20" s="132"/>
      <c r="VKZ20" s="131"/>
      <c r="VLA20" s="131"/>
      <c r="VLB20" s="131"/>
      <c r="VLC20" s="131"/>
      <c r="VLD20" s="131"/>
      <c r="VLE20" s="131"/>
      <c r="VLF20" s="131"/>
      <c r="VLG20" s="131"/>
      <c r="VLH20" s="132"/>
      <c r="VLI20" s="131"/>
      <c r="VLJ20" s="131"/>
      <c r="VLK20" s="131"/>
      <c r="VLL20" s="131"/>
      <c r="VLM20" s="131"/>
      <c r="VLN20" s="131"/>
      <c r="VLO20" s="131"/>
      <c r="VLP20" s="131"/>
      <c r="VLQ20" s="132"/>
      <c r="VLR20" s="131"/>
      <c r="VLS20" s="131"/>
      <c r="VLT20" s="131"/>
      <c r="VLU20" s="131"/>
      <c r="VLV20" s="131"/>
      <c r="VLW20" s="131"/>
      <c r="VLX20" s="131"/>
      <c r="VLY20" s="131"/>
      <c r="VLZ20" s="132"/>
      <c r="VMA20" s="131"/>
      <c r="VMB20" s="131"/>
      <c r="VMC20" s="131"/>
      <c r="VMD20" s="131"/>
      <c r="VME20" s="131"/>
      <c r="VMF20" s="131"/>
      <c r="VMG20" s="131"/>
      <c r="VMH20" s="131"/>
      <c r="VMI20" s="132"/>
      <c r="VMJ20" s="131"/>
      <c r="VMK20" s="131"/>
      <c r="VML20" s="131"/>
      <c r="VMM20" s="131"/>
      <c r="VMN20" s="131"/>
      <c r="VMO20" s="131"/>
      <c r="VMP20" s="131"/>
      <c r="VMQ20" s="131"/>
      <c r="VMR20" s="132"/>
      <c r="VMS20" s="131"/>
      <c r="VMT20" s="131"/>
      <c r="VMU20" s="131"/>
      <c r="VMV20" s="131"/>
      <c r="VMW20" s="131"/>
      <c r="VMX20" s="131"/>
      <c r="VMY20" s="131"/>
      <c r="VMZ20" s="131"/>
      <c r="VNA20" s="132"/>
      <c r="VNB20" s="131"/>
      <c r="VNC20" s="131"/>
      <c r="VND20" s="131"/>
      <c r="VNE20" s="131"/>
      <c r="VNF20" s="131"/>
      <c r="VNG20" s="131"/>
      <c r="VNH20" s="131"/>
      <c r="VNI20" s="131"/>
      <c r="VNJ20" s="132"/>
      <c r="VNK20" s="131"/>
      <c r="VNL20" s="131"/>
      <c r="VNM20" s="131"/>
      <c r="VNN20" s="131"/>
      <c r="VNO20" s="131"/>
      <c r="VNP20" s="131"/>
      <c r="VNQ20" s="131"/>
      <c r="VNR20" s="131"/>
      <c r="VNS20" s="132"/>
      <c r="VNT20" s="131"/>
      <c r="VNU20" s="131"/>
      <c r="VNV20" s="131"/>
      <c r="VNW20" s="131"/>
      <c r="VNX20" s="131"/>
      <c r="VNY20" s="131"/>
      <c r="VNZ20" s="131"/>
      <c r="VOA20" s="131"/>
      <c r="VOB20" s="132"/>
      <c r="VOC20" s="131"/>
      <c r="VOD20" s="131"/>
      <c r="VOE20" s="131"/>
      <c r="VOF20" s="131"/>
      <c r="VOG20" s="131"/>
      <c r="VOH20" s="131"/>
      <c r="VOI20" s="131"/>
      <c r="VOJ20" s="131"/>
      <c r="VOK20" s="132"/>
      <c r="VOL20" s="131"/>
      <c r="VOM20" s="131"/>
      <c r="VON20" s="131"/>
      <c r="VOO20" s="131"/>
      <c r="VOP20" s="131"/>
      <c r="VOQ20" s="131"/>
      <c r="VOR20" s="131"/>
      <c r="VOS20" s="131"/>
      <c r="VOT20" s="132"/>
      <c r="VOU20" s="131"/>
      <c r="VOV20" s="131"/>
      <c r="VOW20" s="131"/>
      <c r="VOX20" s="131"/>
      <c r="VOY20" s="131"/>
      <c r="VOZ20" s="131"/>
      <c r="VPA20" s="131"/>
      <c r="VPB20" s="131"/>
      <c r="VPC20" s="132"/>
      <c r="VPD20" s="131"/>
      <c r="VPE20" s="131"/>
      <c r="VPF20" s="131"/>
      <c r="VPG20" s="131"/>
      <c r="VPH20" s="131"/>
      <c r="VPI20" s="131"/>
      <c r="VPJ20" s="131"/>
      <c r="VPK20" s="131"/>
      <c r="VPL20" s="132"/>
      <c r="VPM20" s="131"/>
      <c r="VPN20" s="131"/>
      <c r="VPO20" s="131"/>
      <c r="VPP20" s="131"/>
      <c r="VPQ20" s="131"/>
      <c r="VPR20" s="131"/>
      <c r="VPS20" s="131"/>
      <c r="VPT20" s="131"/>
      <c r="VPU20" s="132"/>
      <c r="VPV20" s="131"/>
      <c r="VPW20" s="131"/>
      <c r="VPX20" s="131"/>
      <c r="VPY20" s="131"/>
      <c r="VPZ20" s="131"/>
      <c r="VQA20" s="131"/>
      <c r="VQB20" s="131"/>
      <c r="VQC20" s="131"/>
      <c r="VQD20" s="132"/>
      <c r="VQE20" s="131"/>
      <c r="VQF20" s="131"/>
      <c r="VQG20" s="131"/>
      <c r="VQH20" s="131"/>
      <c r="VQI20" s="131"/>
      <c r="VQJ20" s="131"/>
      <c r="VQK20" s="131"/>
      <c r="VQL20" s="131"/>
      <c r="VQM20" s="132"/>
      <c r="VQN20" s="131"/>
      <c r="VQO20" s="131"/>
      <c r="VQP20" s="131"/>
      <c r="VQQ20" s="131"/>
      <c r="VQR20" s="131"/>
      <c r="VQS20" s="131"/>
      <c r="VQT20" s="131"/>
      <c r="VQU20" s="131"/>
      <c r="VQV20" s="132"/>
      <c r="VQW20" s="131"/>
      <c r="VQX20" s="131"/>
      <c r="VQY20" s="131"/>
      <c r="VQZ20" s="131"/>
      <c r="VRA20" s="131"/>
      <c r="VRB20" s="131"/>
      <c r="VRC20" s="131"/>
      <c r="VRD20" s="131"/>
      <c r="VRE20" s="132"/>
      <c r="VRF20" s="131"/>
      <c r="VRG20" s="131"/>
      <c r="VRH20" s="131"/>
      <c r="VRI20" s="131"/>
      <c r="VRJ20" s="131"/>
      <c r="VRK20" s="131"/>
      <c r="VRL20" s="131"/>
      <c r="VRM20" s="131"/>
      <c r="VRN20" s="132"/>
      <c r="VRO20" s="131"/>
      <c r="VRP20" s="131"/>
      <c r="VRQ20" s="131"/>
      <c r="VRR20" s="131"/>
      <c r="VRS20" s="131"/>
      <c r="VRT20" s="131"/>
      <c r="VRU20" s="131"/>
      <c r="VRV20" s="131"/>
      <c r="VRW20" s="132"/>
      <c r="VRX20" s="131"/>
      <c r="VRY20" s="131"/>
      <c r="VRZ20" s="131"/>
      <c r="VSA20" s="131"/>
      <c r="VSB20" s="131"/>
      <c r="VSC20" s="131"/>
      <c r="VSD20" s="131"/>
      <c r="VSE20" s="131"/>
      <c r="VSF20" s="132"/>
      <c r="VSG20" s="131"/>
      <c r="VSH20" s="131"/>
      <c r="VSI20" s="131"/>
      <c r="VSJ20" s="131"/>
      <c r="VSK20" s="131"/>
      <c r="VSL20" s="131"/>
      <c r="VSM20" s="131"/>
      <c r="VSN20" s="131"/>
      <c r="VSO20" s="132"/>
      <c r="VSP20" s="131"/>
      <c r="VSQ20" s="131"/>
      <c r="VSR20" s="131"/>
      <c r="VSS20" s="131"/>
      <c r="VST20" s="131"/>
      <c r="VSU20" s="131"/>
      <c r="VSV20" s="131"/>
      <c r="VSW20" s="131"/>
      <c r="VSX20" s="132"/>
      <c r="VSY20" s="131"/>
      <c r="VSZ20" s="131"/>
      <c r="VTA20" s="131"/>
      <c r="VTB20" s="131"/>
      <c r="VTC20" s="131"/>
      <c r="VTD20" s="131"/>
      <c r="VTE20" s="131"/>
      <c r="VTF20" s="131"/>
      <c r="VTG20" s="132"/>
      <c r="VTH20" s="131"/>
      <c r="VTI20" s="131"/>
      <c r="VTJ20" s="131"/>
      <c r="VTK20" s="131"/>
      <c r="VTL20" s="131"/>
      <c r="VTM20" s="131"/>
      <c r="VTN20" s="131"/>
      <c r="VTO20" s="131"/>
      <c r="VTP20" s="132"/>
      <c r="VTQ20" s="131"/>
      <c r="VTR20" s="131"/>
      <c r="VTS20" s="131"/>
      <c r="VTT20" s="131"/>
      <c r="VTU20" s="131"/>
      <c r="VTV20" s="131"/>
      <c r="VTW20" s="131"/>
      <c r="VTX20" s="131"/>
      <c r="VTY20" s="132"/>
      <c r="VTZ20" s="131"/>
      <c r="VUA20" s="131"/>
      <c r="VUB20" s="131"/>
      <c r="VUC20" s="131"/>
      <c r="VUD20" s="131"/>
      <c r="VUE20" s="131"/>
      <c r="VUF20" s="131"/>
      <c r="VUG20" s="131"/>
      <c r="VUH20" s="132"/>
      <c r="VUI20" s="131"/>
      <c r="VUJ20" s="131"/>
      <c r="VUK20" s="131"/>
      <c r="VUL20" s="131"/>
      <c r="VUM20" s="131"/>
      <c r="VUN20" s="131"/>
      <c r="VUO20" s="131"/>
      <c r="VUP20" s="131"/>
      <c r="VUQ20" s="132"/>
      <c r="VUR20" s="131"/>
      <c r="VUS20" s="131"/>
      <c r="VUT20" s="131"/>
      <c r="VUU20" s="131"/>
      <c r="VUV20" s="131"/>
      <c r="VUW20" s="131"/>
      <c r="VUX20" s="131"/>
      <c r="VUY20" s="131"/>
      <c r="VUZ20" s="132"/>
      <c r="VVA20" s="131"/>
      <c r="VVB20" s="131"/>
      <c r="VVC20" s="131"/>
      <c r="VVD20" s="131"/>
      <c r="VVE20" s="131"/>
      <c r="VVF20" s="131"/>
      <c r="VVG20" s="131"/>
      <c r="VVH20" s="131"/>
      <c r="VVI20" s="132"/>
      <c r="VVJ20" s="131"/>
      <c r="VVK20" s="131"/>
      <c r="VVL20" s="131"/>
      <c r="VVM20" s="131"/>
      <c r="VVN20" s="131"/>
      <c r="VVO20" s="131"/>
      <c r="VVP20" s="131"/>
      <c r="VVQ20" s="131"/>
      <c r="VVR20" s="132"/>
      <c r="VVS20" s="131"/>
      <c r="VVT20" s="131"/>
      <c r="VVU20" s="131"/>
      <c r="VVV20" s="131"/>
      <c r="VVW20" s="131"/>
      <c r="VVX20" s="131"/>
      <c r="VVY20" s="131"/>
      <c r="VVZ20" s="131"/>
      <c r="VWA20" s="132"/>
      <c r="VWB20" s="131"/>
      <c r="VWC20" s="131"/>
      <c r="VWD20" s="131"/>
      <c r="VWE20" s="131"/>
      <c r="VWF20" s="131"/>
      <c r="VWG20" s="131"/>
      <c r="VWH20" s="131"/>
      <c r="VWI20" s="131"/>
      <c r="VWJ20" s="132"/>
      <c r="VWK20" s="131"/>
      <c r="VWL20" s="131"/>
      <c r="VWM20" s="131"/>
      <c r="VWN20" s="131"/>
      <c r="VWO20" s="131"/>
      <c r="VWP20" s="131"/>
      <c r="VWQ20" s="131"/>
      <c r="VWR20" s="131"/>
      <c r="VWS20" s="132"/>
      <c r="VWT20" s="131"/>
      <c r="VWU20" s="131"/>
      <c r="VWV20" s="131"/>
      <c r="VWW20" s="131"/>
      <c r="VWX20" s="131"/>
      <c r="VWY20" s="131"/>
      <c r="VWZ20" s="131"/>
      <c r="VXA20" s="131"/>
      <c r="VXB20" s="132"/>
      <c r="VXC20" s="131"/>
      <c r="VXD20" s="131"/>
      <c r="VXE20" s="131"/>
      <c r="VXF20" s="131"/>
      <c r="VXG20" s="131"/>
      <c r="VXH20" s="131"/>
      <c r="VXI20" s="131"/>
      <c r="VXJ20" s="131"/>
      <c r="VXK20" s="132"/>
      <c r="VXL20" s="131"/>
      <c r="VXM20" s="131"/>
      <c r="VXN20" s="131"/>
      <c r="VXO20" s="131"/>
      <c r="VXP20" s="131"/>
      <c r="VXQ20" s="131"/>
      <c r="VXR20" s="131"/>
      <c r="VXS20" s="131"/>
      <c r="VXT20" s="132"/>
      <c r="VXU20" s="131"/>
      <c r="VXV20" s="131"/>
      <c r="VXW20" s="131"/>
      <c r="VXX20" s="131"/>
      <c r="VXY20" s="131"/>
      <c r="VXZ20" s="131"/>
      <c r="VYA20" s="131"/>
      <c r="VYB20" s="131"/>
      <c r="VYC20" s="132"/>
      <c r="VYD20" s="131"/>
      <c r="VYE20" s="131"/>
      <c r="VYF20" s="131"/>
      <c r="VYG20" s="131"/>
      <c r="VYH20" s="131"/>
      <c r="VYI20" s="131"/>
      <c r="VYJ20" s="131"/>
      <c r="VYK20" s="131"/>
      <c r="VYL20" s="132"/>
      <c r="VYM20" s="131"/>
      <c r="VYN20" s="131"/>
      <c r="VYO20" s="131"/>
      <c r="VYP20" s="131"/>
      <c r="VYQ20" s="131"/>
      <c r="VYR20" s="131"/>
      <c r="VYS20" s="131"/>
      <c r="VYT20" s="131"/>
      <c r="VYU20" s="132"/>
      <c r="VYV20" s="131"/>
      <c r="VYW20" s="131"/>
      <c r="VYX20" s="131"/>
      <c r="VYY20" s="131"/>
      <c r="VYZ20" s="131"/>
      <c r="VZA20" s="131"/>
      <c r="VZB20" s="131"/>
      <c r="VZC20" s="131"/>
      <c r="VZD20" s="132"/>
      <c r="VZE20" s="131"/>
      <c r="VZF20" s="131"/>
      <c r="VZG20" s="131"/>
      <c r="VZH20" s="131"/>
      <c r="VZI20" s="131"/>
      <c r="VZJ20" s="131"/>
      <c r="VZK20" s="131"/>
      <c r="VZL20" s="131"/>
      <c r="VZM20" s="132"/>
      <c r="VZN20" s="131"/>
      <c r="VZO20" s="131"/>
      <c r="VZP20" s="131"/>
      <c r="VZQ20" s="131"/>
      <c r="VZR20" s="131"/>
      <c r="VZS20" s="131"/>
      <c r="VZT20" s="131"/>
      <c r="VZU20" s="131"/>
      <c r="VZV20" s="132"/>
      <c r="VZW20" s="131"/>
      <c r="VZX20" s="131"/>
      <c r="VZY20" s="131"/>
      <c r="VZZ20" s="131"/>
      <c r="WAA20" s="131"/>
      <c r="WAB20" s="131"/>
      <c r="WAC20" s="131"/>
      <c r="WAD20" s="131"/>
      <c r="WAE20" s="132"/>
      <c r="WAF20" s="131"/>
      <c r="WAG20" s="131"/>
      <c r="WAH20" s="131"/>
      <c r="WAI20" s="131"/>
      <c r="WAJ20" s="131"/>
      <c r="WAK20" s="131"/>
      <c r="WAL20" s="131"/>
      <c r="WAM20" s="131"/>
      <c r="WAN20" s="132"/>
      <c r="WAO20" s="131"/>
      <c r="WAP20" s="131"/>
      <c r="WAQ20" s="131"/>
      <c r="WAR20" s="131"/>
      <c r="WAS20" s="131"/>
      <c r="WAT20" s="131"/>
      <c r="WAU20" s="131"/>
      <c r="WAV20" s="131"/>
      <c r="WAW20" s="132"/>
      <c r="WAX20" s="131"/>
      <c r="WAY20" s="131"/>
      <c r="WAZ20" s="131"/>
      <c r="WBA20" s="131"/>
      <c r="WBB20" s="131"/>
      <c r="WBC20" s="131"/>
      <c r="WBD20" s="131"/>
      <c r="WBE20" s="131"/>
      <c r="WBF20" s="132"/>
      <c r="WBG20" s="131"/>
      <c r="WBH20" s="131"/>
      <c r="WBI20" s="131"/>
      <c r="WBJ20" s="131"/>
      <c r="WBK20" s="131"/>
      <c r="WBL20" s="131"/>
      <c r="WBM20" s="131"/>
      <c r="WBN20" s="131"/>
      <c r="WBO20" s="132"/>
      <c r="WBP20" s="131"/>
      <c r="WBQ20" s="131"/>
      <c r="WBR20" s="131"/>
      <c r="WBS20" s="131"/>
      <c r="WBT20" s="131"/>
      <c r="WBU20" s="131"/>
      <c r="WBV20" s="131"/>
      <c r="WBW20" s="131"/>
      <c r="WBX20" s="132"/>
      <c r="WBY20" s="131"/>
      <c r="WBZ20" s="131"/>
      <c r="WCA20" s="131"/>
      <c r="WCB20" s="131"/>
      <c r="WCC20" s="131"/>
      <c r="WCD20" s="131"/>
      <c r="WCE20" s="131"/>
      <c r="WCF20" s="131"/>
      <c r="WCG20" s="132"/>
      <c r="WCH20" s="131"/>
      <c r="WCI20" s="131"/>
      <c r="WCJ20" s="131"/>
      <c r="WCK20" s="131"/>
      <c r="WCL20" s="131"/>
      <c r="WCM20" s="131"/>
      <c r="WCN20" s="131"/>
      <c r="WCO20" s="131"/>
      <c r="WCP20" s="132"/>
      <c r="WCQ20" s="131"/>
      <c r="WCR20" s="131"/>
      <c r="WCS20" s="131"/>
      <c r="WCT20" s="131"/>
      <c r="WCU20" s="131"/>
      <c r="WCV20" s="131"/>
      <c r="WCW20" s="131"/>
      <c r="WCX20" s="131"/>
      <c r="WCY20" s="132"/>
      <c r="WCZ20" s="131"/>
      <c r="WDA20" s="131"/>
      <c r="WDB20" s="131"/>
      <c r="WDC20" s="131"/>
      <c r="WDD20" s="131"/>
      <c r="WDE20" s="131"/>
      <c r="WDF20" s="131"/>
      <c r="WDG20" s="131"/>
      <c r="WDH20" s="132"/>
      <c r="WDI20" s="131"/>
      <c r="WDJ20" s="131"/>
      <c r="WDK20" s="131"/>
      <c r="WDL20" s="131"/>
      <c r="WDM20" s="131"/>
      <c r="WDN20" s="131"/>
      <c r="WDO20" s="131"/>
      <c r="WDP20" s="131"/>
      <c r="WDQ20" s="132"/>
      <c r="WDR20" s="131"/>
      <c r="WDS20" s="131"/>
      <c r="WDT20" s="131"/>
      <c r="WDU20" s="131"/>
      <c r="WDV20" s="131"/>
      <c r="WDW20" s="131"/>
      <c r="WDX20" s="131"/>
      <c r="WDY20" s="131"/>
      <c r="WDZ20" s="132"/>
      <c r="WEA20" s="131"/>
      <c r="WEB20" s="131"/>
      <c r="WEC20" s="131"/>
      <c r="WED20" s="131"/>
      <c r="WEE20" s="131"/>
      <c r="WEF20" s="131"/>
      <c r="WEG20" s="131"/>
      <c r="WEH20" s="131"/>
      <c r="WEI20" s="132"/>
      <c r="WEJ20" s="131"/>
      <c r="WEK20" s="131"/>
      <c r="WEL20" s="131"/>
      <c r="WEM20" s="131"/>
      <c r="WEN20" s="131"/>
      <c r="WEO20" s="131"/>
      <c r="WEP20" s="131"/>
      <c r="WEQ20" s="131"/>
      <c r="WER20" s="132"/>
      <c r="WES20" s="131"/>
      <c r="WET20" s="131"/>
      <c r="WEU20" s="131"/>
      <c r="WEV20" s="131"/>
      <c r="WEW20" s="131"/>
      <c r="WEX20" s="131"/>
      <c r="WEY20" s="131"/>
      <c r="WEZ20" s="131"/>
      <c r="WFA20" s="132"/>
      <c r="WFB20" s="131"/>
      <c r="WFC20" s="131"/>
      <c r="WFD20" s="131"/>
      <c r="WFE20" s="131"/>
      <c r="WFF20" s="131"/>
      <c r="WFG20" s="131"/>
      <c r="WFH20" s="131"/>
      <c r="WFI20" s="131"/>
      <c r="WFJ20" s="132"/>
      <c r="WFK20" s="131"/>
      <c r="WFL20" s="131"/>
      <c r="WFM20" s="131"/>
      <c r="WFN20" s="131"/>
      <c r="WFO20" s="131"/>
      <c r="WFP20" s="131"/>
      <c r="WFQ20" s="131"/>
      <c r="WFR20" s="131"/>
      <c r="WFS20" s="132"/>
      <c r="WFT20" s="131"/>
      <c r="WFU20" s="131"/>
      <c r="WFV20" s="131"/>
      <c r="WFW20" s="131"/>
      <c r="WFX20" s="131"/>
      <c r="WFY20" s="131"/>
      <c r="WFZ20" s="131"/>
      <c r="WGA20" s="131"/>
      <c r="WGB20" s="132"/>
      <c r="WGC20" s="131"/>
      <c r="WGD20" s="131"/>
      <c r="WGE20" s="131"/>
      <c r="WGF20" s="131"/>
      <c r="WGG20" s="131"/>
      <c r="WGH20" s="131"/>
      <c r="WGI20" s="131"/>
      <c r="WGJ20" s="131"/>
      <c r="WGK20" s="132"/>
      <c r="WGL20" s="131"/>
      <c r="WGM20" s="131"/>
      <c r="WGN20" s="131"/>
      <c r="WGO20" s="131"/>
      <c r="WGP20" s="131"/>
      <c r="WGQ20" s="131"/>
      <c r="WGR20" s="131"/>
      <c r="WGS20" s="131"/>
      <c r="WGT20" s="132"/>
      <c r="WGU20" s="131"/>
      <c r="WGV20" s="131"/>
      <c r="WGW20" s="131"/>
      <c r="WGX20" s="131"/>
      <c r="WGY20" s="131"/>
      <c r="WGZ20" s="131"/>
      <c r="WHA20" s="131"/>
      <c r="WHB20" s="131"/>
      <c r="WHC20" s="132"/>
      <c r="WHD20" s="131"/>
      <c r="WHE20" s="131"/>
      <c r="WHF20" s="131"/>
      <c r="WHG20" s="131"/>
      <c r="WHH20" s="131"/>
      <c r="WHI20" s="131"/>
      <c r="WHJ20" s="131"/>
      <c r="WHK20" s="131"/>
      <c r="WHL20" s="132"/>
      <c r="WHM20" s="131"/>
      <c r="WHN20" s="131"/>
      <c r="WHO20" s="131"/>
      <c r="WHP20" s="131"/>
      <c r="WHQ20" s="131"/>
      <c r="WHR20" s="131"/>
      <c r="WHS20" s="131"/>
      <c r="WHT20" s="131"/>
      <c r="WHU20" s="132"/>
      <c r="WHV20" s="131"/>
      <c r="WHW20" s="131"/>
      <c r="WHX20" s="131"/>
      <c r="WHY20" s="131"/>
      <c r="WHZ20" s="131"/>
      <c r="WIA20" s="131"/>
      <c r="WIB20" s="131"/>
      <c r="WIC20" s="131"/>
      <c r="WID20" s="132"/>
      <c r="WIE20" s="131"/>
      <c r="WIF20" s="131"/>
      <c r="WIG20" s="131"/>
      <c r="WIH20" s="131"/>
      <c r="WII20" s="131"/>
      <c r="WIJ20" s="131"/>
      <c r="WIK20" s="131"/>
      <c r="WIL20" s="131"/>
      <c r="WIM20" s="132"/>
      <c r="WIN20" s="131"/>
      <c r="WIO20" s="131"/>
      <c r="WIP20" s="131"/>
      <c r="WIQ20" s="131"/>
      <c r="WIR20" s="131"/>
      <c r="WIS20" s="131"/>
      <c r="WIT20" s="131"/>
      <c r="WIU20" s="131"/>
      <c r="WIV20" s="132"/>
      <c r="WIW20" s="131"/>
      <c r="WIX20" s="131"/>
      <c r="WIY20" s="131"/>
      <c r="WIZ20" s="131"/>
      <c r="WJA20" s="131"/>
      <c r="WJB20" s="131"/>
      <c r="WJC20" s="131"/>
      <c r="WJD20" s="131"/>
      <c r="WJE20" s="132"/>
      <c r="WJF20" s="131"/>
      <c r="WJG20" s="131"/>
      <c r="WJH20" s="131"/>
      <c r="WJI20" s="131"/>
      <c r="WJJ20" s="131"/>
      <c r="WJK20" s="131"/>
      <c r="WJL20" s="131"/>
      <c r="WJM20" s="131"/>
      <c r="WJN20" s="132"/>
      <c r="WJO20" s="131"/>
      <c r="WJP20" s="131"/>
      <c r="WJQ20" s="131"/>
      <c r="WJR20" s="131"/>
      <c r="WJS20" s="131"/>
      <c r="WJT20" s="131"/>
      <c r="WJU20" s="131"/>
      <c r="WJV20" s="131"/>
      <c r="WJW20" s="132"/>
      <c r="WJX20" s="131"/>
      <c r="WJY20" s="131"/>
      <c r="WJZ20" s="131"/>
      <c r="WKA20" s="131"/>
      <c r="WKB20" s="131"/>
      <c r="WKC20" s="131"/>
      <c r="WKD20" s="131"/>
      <c r="WKE20" s="131"/>
      <c r="WKF20" s="132"/>
      <c r="WKG20" s="131"/>
      <c r="WKH20" s="131"/>
      <c r="WKI20" s="131"/>
      <c r="WKJ20" s="131"/>
      <c r="WKK20" s="131"/>
      <c r="WKL20" s="131"/>
      <c r="WKM20" s="131"/>
      <c r="WKN20" s="131"/>
      <c r="WKO20" s="132"/>
      <c r="WKP20" s="131"/>
      <c r="WKQ20" s="131"/>
      <c r="WKR20" s="131"/>
      <c r="WKS20" s="131"/>
      <c r="WKT20" s="131"/>
      <c r="WKU20" s="131"/>
      <c r="WKV20" s="131"/>
      <c r="WKW20" s="131"/>
      <c r="WKX20" s="132"/>
      <c r="WKY20" s="131"/>
      <c r="WKZ20" s="131"/>
      <c r="WLA20" s="131"/>
      <c r="WLB20" s="131"/>
      <c r="WLC20" s="131"/>
      <c r="WLD20" s="131"/>
      <c r="WLE20" s="131"/>
      <c r="WLF20" s="131"/>
      <c r="WLG20" s="132"/>
      <c r="WLH20" s="131"/>
      <c r="WLI20" s="131"/>
      <c r="WLJ20" s="131"/>
      <c r="WLK20" s="131"/>
      <c r="WLL20" s="131"/>
      <c r="WLM20" s="131"/>
      <c r="WLN20" s="131"/>
      <c r="WLO20" s="131"/>
      <c r="WLP20" s="132"/>
      <c r="WLQ20" s="131"/>
      <c r="WLR20" s="131"/>
      <c r="WLS20" s="131"/>
      <c r="WLT20" s="131"/>
      <c r="WLU20" s="131"/>
      <c r="WLV20" s="131"/>
      <c r="WLW20" s="131"/>
      <c r="WLX20" s="131"/>
      <c r="WLY20" s="132"/>
      <c r="WLZ20" s="131"/>
      <c r="WMA20" s="131"/>
      <c r="WMB20" s="131"/>
      <c r="WMC20" s="131"/>
      <c r="WMD20" s="131"/>
      <c r="WME20" s="131"/>
      <c r="WMF20" s="131"/>
      <c r="WMG20" s="131"/>
      <c r="WMH20" s="132"/>
      <c r="WMI20" s="131"/>
      <c r="WMJ20" s="131"/>
      <c r="WMK20" s="131"/>
      <c r="WML20" s="131"/>
      <c r="WMM20" s="131"/>
      <c r="WMN20" s="131"/>
      <c r="WMO20" s="131"/>
      <c r="WMP20" s="131"/>
      <c r="WMQ20" s="132"/>
      <c r="WMR20" s="131"/>
      <c r="WMS20" s="131"/>
      <c r="WMT20" s="131"/>
      <c r="WMU20" s="131"/>
      <c r="WMV20" s="131"/>
      <c r="WMW20" s="131"/>
      <c r="WMX20" s="131"/>
      <c r="WMY20" s="131"/>
      <c r="WMZ20" s="132"/>
      <c r="WNA20" s="131"/>
      <c r="WNB20" s="131"/>
      <c r="WNC20" s="131"/>
      <c r="WND20" s="131"/>
      <c r="WNE20" s="131"/>
      <c r="WNF20" s="131"/>
      <c r="WNG20" s="131"/>
      <c r="WNH20" s="131"/>
      <c r="WNI20" s="132"/>
      <c r="WNJ20" s="131"/>
      <c r="WNK20" s="131"/>
      <c r="WNL20" s="131"/>
      <c r="WNM20" s="131"/>
      <c r="WNN20" s="131"/>
      <c r="WNO20" s="131"/>
      <c r="WNP20" s="131"/>
      <c r="WNQ20" s="131"/>
      <c r="WNR20" s="132"/>
      <c r="WNS20" s="131"/>
      <c r="WNT20" s="131"/>
      <c r="WNU20" s="131"/>
      <c r="WNV20" s="131"/>
      <c r="WNW20" s="131"/>
      <c r="WNX20" s="131"/>
      <c r="WNY20" s="131"/>
      <c r="WNZ20" s="131"/>
      <c r="WOA20" s="132"/>
      <c r="WOB20" s="131"/>
      <c r="WOC20" s="131"/>
      <c r="WOD20" s="131"/>
      <c r="WOE20" s="131"/>
      <c r="WOF20" s="131"/>
      <c r="WOG20" s="131"/>
      <c r="WOH20" s="131"/>
      <c r="WOI20" s="131"/>
      <c r="WOJ20" s="132"/>
      <c r="WOK20" s="131"/>
      <c r="WOL20" s="131"/>
      <c r="WOM20" s="131"/>
      <c r="WON20" s="131"/>
      <c r="WOO20" s="131"/>
      <c r="WOP20" s="131"/>
      <c r="WOQ20" s="131"/>
      <c r="WOR20" s="131"/>
      <c r="WOS20" s="132"/>
      <c r="WOT20" s="131"/>
      <c r="WOU20" s="131"/>
      <c r="WOV20" s="131"/>
      <c r="WOW20" s="131"/>
      <c r="WOX20" s="131"/>
      <c r="WOY20" s="131"/>
      <c r="WOZ20" s="131"/>
      <c r="WPA20" s="131"/>
      <c r="WPB20" s="132"/>
      <c r="WPC20" s="131"/>
      <c r="WPD20" s="131"/>
      <c r="WPE20" s="131"/>
      <c r="WPF20" s="131"/>
      <c r="WPG20" s="131"/>
      <c r="WPH20" s="131"/>
      <c r="WPI20" s="131"/>
      <c r="WPJ20" s="131"/>
      <c r="WPK20" s="132"/>
      <c r="WPL20" s="131"/>
      <c r="WPM20" s="131"/>
      <c r="WPN20" s="131"/>
      <c r="WPO20" s="131"/>
      <c r="WPP20" s="131"/>
      <c r="WPQ20" s="131"/>
      <c r="WPR20" s="131"/>
      <c r="WPS20" s="131"/>
      <c r="WPT20" s="132"/>
      <c r="WPU20" s="131"/>
      <c r="WPV20" s="131"/>
      <c r="WPW20" s="131"/>
      <c r="WPX20" s="131"/>
      <c r="WPY20" s="131"/>
      <c r="WPZ20" s="131"/>
      <c r="WQA20" s="131"/>
      <c r="WQB20" s="131"/>
      <c r="WQC20" s="132"/>
      <c r="WQD20" s="131"/>
      <c r="WQE20" s="131"/>
      <c r="WQF20" s="131"/>
      <c r="WQG20" s="131"/>
      <c r="WQH20" s="131"/>
      <c r="WQI20" s="131"/>
      <c r="WQJ20" s="131"/>
      <c r="WQK20" s="131"/>
      <c r="WQL20" s="132"/>
      <c r="WQM20" s="131"/>
      <c r="WQN20" s="131"/>
      <c r="WQO20" s="131"/>
      <c r="WQP20" s="131"/>
      <c r="WQQ20" s="131"/>
      <c r="WQR20" s="131"/>
      <c r="WQS20" s="131"/>
      <c r="WQT20" s="131"/>
      <c r="WQU20" s="132"/>
      <c r="WQV20" s="131"/>
      <c r="WQW20" s="131"/>
      <c r="WQX20" s="131"/>
      <c r="WQY20" s="131"/>
      <c r="WQZ20" s="131"/>
      <c r="WRA20" s="131"/>
      <c r="WRB20" s="131"/>
      <c r="WRC20" s="131"/>
      <c r="WRD20" s="132"/>
      <c r="WRE20" s="131"/>
      <c r="WRF20" s="131"/>
      <c r="WRG20" s="131"/>
      <c r="WRH20" s="131"/>
      <c r="WRI20" s="131"/>
      <c r="WRJ20" s="131"/>
      <c r="WRK20" s="131"/>
      <c r="WRL20" s="131"/>
      <c r="WRM20" s="132"/>
      <c r="WRN20" s="131"/>
      <c r="WRO20" s="131"/>
      <c r="WRP20" s="131"/>
      <c r="WRQ20" s="131"/>
      <c r="WRR20" s="131"/>
      <c r="WRS20" s="131"/>
      <c r="WRT20" s="131"/>
      <c r="WRU20" s="131"/>
      <c r="WRV20" s="132"/>
      <c r="WRW20" s="131"/>
      <c r="WRX20" s="131"/>
      <c r="WRY20" s="131"/>
      <c r="WRZ20" s="131"/>
      <c r="WSA20" s="131"/>
      <c r="WSB20" s="131"/>
      <c r="WSC20" s="131"/>
      <c r="WSD20" s="131"/>
      <c r="WSE20" s="132"/>
      <c r="WSF20" s="131"/>
      <c r="WSG20" s="131"/>
      <c r="WSH20" s="131"/>
      <c r="WSI20" s="131"/>
      <c r="WSJ20" s="131"/>
      <c r="WSK20" s="131"/>
      <c r="WSL20" s="131"/>
      <c r="WSM20" s="131"/>
      <c r="WSN20" s="132"/>
      <c r="WSO20" s="131"/>
      <c r="WSP20" s="131"/>
      <c r="WSQ20" s="131"/>
      <c r="WSR20" s="131"/>
      <c r="WSS20" s="131"/>
      <c r="WST20" s="131"/>
      <c r="WSU20" s="131"/>
      <c r="WSV20" s="131"/>
      <c r="WSW20" s="132"/>
      <c r="WSX20" s="131"/>
      <c r="WSY20" s="131"/>
      <c r="WSZ20" s="131"/>
      <c r="WTA20" s="131"/>
      <c r="WTB20" s="131"/>
      <c r="WTC20" s="131"/>
      <c r="WTD20" s="131"/>
      <c r="WTE20" s="131"/>
      <c r="WTF20" s="132"/>
      <c r="WTG20" s="131"/>
      <c r="WTH20" s="131"/>
      <c r="WTI20" s="131"/>
      <c r="WTJ20" s="131"/>
      <c r="WTK20" s="131"/>
      <c r="WTL20" s="131"/>
      <c r="WTM20" s="131"/>
      <c r="WTN20" s="131"/>
      <c r="WTO20" s="132"/>
      <c r="WTP20" s="131"/>
      <c r="WTQ20" s="131"/>
      <c r="WTR20" s="131"/>
      <c r="WTS20" s="131"/>
      <c r="WTT20" s="131"/>
      <c r="WTU20" s="131"/>
      <c r="WTV20" s="131"/>
      <c r="WTW20" s="131"/>
      <c r="WTX20" s="132"/>
      <c r="WTY20" s="131"/>
      <c r="WTZ20" s="131"/>
      <c r="WUA20" s="131"/>
      <c r="WUB20" s="131"/>
      <c r="WUC20" s="131"/>
      <c r="WUD20" s="131"/>
      <c r="WUE20" s="131"/>
      <c r="WUF20" s="131"/>
      <c r="WUG20" s="132"/>
      <c r="WUH20" s="131"/>
      <c r="WUI20" s="131"/>
      <c r="WUJ20" s="131"/>
      <c r="WUK20" s="131"/>
      <c r="WUL20" s="131"/>
      <c r="WUM20" s="131"/>
      <c r="WUN20" s="131"/>
      <c r="WUO20" s="131"/>
      <c r="WUP20" s="132"/>
      <c r="WUQ20" s="131"/>
      <c r="WUR20" s="131"/>
      <c r="WUS20" s="131"/>
      <c r="WUT20" s="131"/>
      <c r="WUU20" s="131"/>
      <c r="WUV20" s="131"/>
      <c r="WUW20" s="131"/>
      <c r="WUX20" s="131"/>
      <c r="WUY20" s="132"/>
      <c r="WUZ20" s="131"/>
      <c r="WVA20" s="131"/>
      <c r="WVB20" s="131"/>
      <c r="WVC20" s="131"/>
      <c r="WVD20" s="131"/>
      <c r="WVE20" s="131"/>
      <c r="WVF20" s="131"/>
      <c r="WVG20" s="131"/>
      <c r="WVH20" s="132"/>
      <c r="WVI20" s="131"/>
      <c r="WVJ20" s="131"/>
      <c r="WVK20" s="131"/>
      <c r="WVL20" s="131"/>
      <c r="WVM20" s="131"/>
      <c r="WVN20" s="131"/>
      <c r="WVO20" s="131"/>
      <c r="WVP20" s="131"/>
      <c r="WVQ20" s="132"/>
      <c r="WVR20" s="131"/>
      <c r="WVS20" s="131"/>
      <c r="WVT20" s="131"/>
      <c r="WVU20" s="131"/>
      <c r="WVV20" s="131"/>
      <c r="WVW20" s="131"/>
      <c r="WVX20" s="131"/>
      <c r="WVY20" s="131"/>
      <c r="WVZ20" s="132"/>
      <c r="WWA20" s="131"/>
      <c r="WWB20" s="131"/>
      <c r="WWC20" s="131"/>
      <c r="WWD20" s="131"/>
      <c r="WWE20" s="131"/>
      <c r="WWF20" s="131"/>
      <c r="WWG20" s="131"/>
      <c r="WWH20" s="131"/>
      <c r="WWI20" s="132"/>
      <c r="WWJ20" s="131"/>
      <c r="WWK20" s="131"/>
      <c r="WWL20" s="131"/>
      <c r="WWM20" s="131"/>
      <c r="WWN20" s="131"/>
      <c r="WWO20" s="131"/>
      <c r="WWP20" s="131"/>
      <c r="WWQ20" s="131"/>
      <c r="WWR20" s="132"/>
      <c r="WWS20" s="131"/>
      <c r="WWT20" s="131"/>
      <c r="WWU20" s="131"/>
      <c r="WWV20" s="131"/>
      <c r="WWW20" s="131"/>
      <c r="WWX20" s="131"/>
      <c r="WWY20" s="131"/>
      <c r="WWZ20" s="131"/>
      <c r="WXA20" s="132"/>
      <c r="WXB20" s="131"/>
      <c r="WXC20" s="131"/>
      <c r="WXD20" s="131"/>
      <c r="WXE20" s="131"/>
      <c r="WXF20" s="131"/>
      <c r="WXG20" s="131"/>
      <c r="WXH20" s="131"/>
      <c r="WXI20" s="131"/>
      <c r="WXJ20" s="132"/>
      <c r="WXK20" s="131"/>
      <c r="WXL20" s="131"/>
      <c r="WXM20" s="131"/>
      <c r="WXN20" s="131"/>
      <c r="WXO20" s="131"/>
      <c r="WXP20" s="131"/>
      <c r="WXQ20" s="131"/>
      <c r="WXR20" s="131"/>
      <c r="WXS20" s="132"/>
      <c r="WXT20" s="131"/>
      <c r="WXU20" s="131"/>
      <c r="WXV20" s="131"/>
      <c r="WXW20" s="131"/>
      <c r="WXX20" s="131"/>
      <c r="WXY20" s="131"/>
      <c r="WXZ20" s="131"/>
      <c r="WYA20" s="131"/>
      <c r="WYB20" s="132"/>
      <c r="WYC20" s="131"/>
      <c r="WYD20" s="131"/>
      <c r="WYE20" s="131"/>
      <c r="WYF20" s="131"/>
      <c r="WYG20" s="131"/>
      <c r="WYH20" s="131"/>
      <c r="WYI20" s="131"/>
      <c r="WYJ20" s="131"/>
      <c r="WYK20" s="132"/>
      <c r="WYL20" s="131"/>
      <c r="WYM20" s="131"/>
      <c r="WYN20" s="131"/>
      <c r="WYO20" s="131"/>
      <c r="WYP20" s="131"/>
      <c r="WYQ20" s="131"/>
      <c r="WYR20" s="131"/>
      <c r="WYS20" s="131"/>
      <c r="WYT20" s="132"/>
      <c r="WYU20" s="131"/>
      <c r="WYV20" s="131"/>
      <c r="WYW20" s="131"/>
      <c r="WYX20" s="131"/>
      <c r="WYY20" s="131"/>
      <c r="WYZ20" s="131"/>
      <c r="WZA20" s="131"/>
      <c r="WZB20" s="131"/>
      <c r="WZC20" s="132"/>
      <c r="WZD20" s="131"/>
      <c r="WZE20" s="131"/>
      <c r="WZF20" s="131"/>
      <c r="WZG20" s="131"/>
      <c r="WZH20" s="131"/>
      <c r="WZI20" s="131"/>
      <c r="WZJ20" s="131"/>
      <c r="WZK20" s="131"/>
      <c r="WZL20" s="132"/>
      <c r="WZM20" s="131"/>
      <c r="WZN20" s="131"/>
      <c r="WZO20" s="131"/>
      <c r="WZP20" s="131"/>
      <c r="WZQ20" s="131"/>
      <c r="WZR20" s="131"/>
      <c r="WZS20" s="131"/>
      <c r="WZT20" s="131"/>
      <c r="WZU20" s="132"/>
      <c r="WZV20" s="131"/>
      <c r="WZW20" s="131"/>
      <c r="WZX20" s="131"/>
      <c r="WZY20" s="131"/>
      <c r="WZZ20" s="131"/>
      <c r="XAA20" s="131"/>
      <c r="XAB20" s="131"/>
      <c r="XAC20" s="131"/>
      <c r="XAD20" s="132"/>
      <c r="XAE20" s="131"/>
      <c r="XAF20" s="131"/>
      <c r="XAG20" s="131"/>
      <c r="XAH20" s="131"/>
      <c r="XAI20" s="131"/>
      <c r="XAJ20" s="131"/>
      <c r="XAK20" s="131"/>
      <c r="XAL20" s="131"/>
      <c r="XAM20" s="132"/>
      <c r="XAN20" s="131"/>
      <c r="XAO20" s="131"/>
      <c r="XAP20" s="131"/>
      <c r="XAQ20" s="131"/>
      <c r="XAR20" s="131"/>
      <c r="XAS20" s="131"/>
      <c r="XAT20" s="131"/>
      <c r="XAU20" s="131"/>
      <c r="XAV20" s="132"/>
      <c r="XAW20" s="131"/>
      <c r="XAX20" s="131"/>
      <c r="XAY20" s="131"/>
      <c r="XAZ20" s="131"/>
      <c r="XBA20" s="131"/>
      <c r="XBB20" s="131"/>
      <c r="XBC20" s="131"/>
      <c r="XBD20" s="131"/>
      <c r="XBE20" s="132"/>
      <c r="XBF20" s="131"/>
      <c r="XBG20" s="131"/>
      <c r="XBH20" s="131"/>
      <c r="XBI20" s="131"/>
      <c r="XBJ20" s="131"/>
      <c r="XBK20" s="131"/>
      <c r="XBL20" s="131"/>
      <c r="XBM20" s="131"/>
      <c r="XBN20" s="132"/>
      <c r="XBO20" s="131"/>
      <c r="XBP20" s="131"/>
      <c r="XBQ20" s="131"/>
      <c r="XBR20" s="131"/>
      <c r="XBS20" s="131"/>
      <c r="XBT20" s="131"/>
      <c r="XBU20" s="131"/>
      <c r="XBV20" s="131"/>
      <c r="XBW20" s="132"/>
      <c r="XBX20" s="131"/>
      <c r="XBY20" s="131"/>
      <c r="XBZ20" s="131"/>
      <c r="XCA20" s="131"/>
      <c r="XCB20" s="131"/>
      <c r="XCC20" s="131"/>
      <c r="XCD20" s="131"/>
      <c r="XCE20" s="131"/>
      <c r="XCF20" s="132"/>
      <c r="XCG20" s="131"/>
      <c r="XCH20" s="131"/>
      <c r="XCI20" s="131"/>
      <c r="XCJ20" s="131"/>
      <c r="XCK20" s="131"/>
      <c r="XCL20" s="131"/>
      <c r="XCM20" s="131"/>
      <c r="XCN20" s="131"/>
      <c r="XCO20" s="132"/>
      <c r="XCP20" s="131"/>
      <c r="XCQ20" s="131"/>
      <c r="XCR20" s="131"/>
      <c r="XCS20" s="131"/>
      <c r="XCT20" s="131"/>
      <c r="XCU20" s="131"/>
      <c r="XCV20" s="131"/>
      <c r="XCW20" s="131"/>
      <c r="XCX20" s="132"/>
      <c r="XCY20" s="131"/>
      <c r="XCZ20" s="131"/>
      <c r="XDA20" s="131"/>
      <c r="XDB20" s="131"/>
      <c r="XDC20" s="131"/>
      <c r="XDD20" s="131"/>
      <c r="XDE20" s="131"/>
      <c r="XDF20" s="131"/>
      <c r="XDG20" s="132"/>
      <c r="XDH20" s="131"/>
      <c r="XDI20" s="131"/>
      <c r="XDJ20" s="131"/>
      <c r="XDK20" s="131"/>
      <c r="XDL20" s="131"/>
      <c r="XDM20" s="131"/>
      <c r="XDN20" s="131"/>
      <c r="XDO20" s="131"/>
      <c r="XDP20" s="132"/>
      <c r="XDQ20" s="131"/>
      <c r="XDR20" s="131"/>
      <c r="XDS20" s="131"/>
      <c r="XDT20" s="131"/>
      <c r="XDU20" s="131"/>
      <c r="XDV20" s="131"/>
      <c r="XDW20" s="131"/>
      <c r="XDX20" s="131"/>
      <c r="XDY20" s="132"/>
      <c r="XDZ20" s="131"/>
      <c r="XEA20" s="131"/>
      <c r="XEB20" s="131"/>
      <c r="XEC20" s="131"/>
      <c r="XED20" s="131"/>
      <c r="XEE20" s="131"/>
      <c r="XEF20" s="131"/>
      <c r="XEG20" s="131"/>
      <c r="XEH20" s="132"/>
      <c r="XEI20" s="131"/>
      <c r="XEJ20" s="131"/>
      <c r="XEK20" s="131"/>
      <c r="XEL20" s="131"/>
      <c r="XEM20" s="131"/>
      <c r="XEN20" s="131"/>
      <c r="XEO20" s="131"/>
      <c r="XEP20" s="131"/>
      <c r="XEQ20" s="132"/>
      <c r="XER20" s="131"/>
      <c r="XES20" s="131"/>
      <c r="XET20" s="131"/>
      <c r="XEU20" s="131"/>
      <c r="XEV20" s="131"/>
      <c r="XEW20" s="131"/>
      <c r="XEX20" s="131"/>
      <c r="XEY20" s="131"/>
      <c r="XEZ20" s="132"/>
      <c r="XFA20" s="131"/>
      <c r="XFB20" s="131"/>
      <c r="XFC20" s="131"/>
      <c r="XFD20" s="131"/>
    </row>
    <row r="21" spans="1:16384" s="88" customFormat="1" ht="15" x14ac:dyDescent="0.25">
      <c r="A21" s="85" t="s">
        <v>2</v>
      </c>
      <c r="B21" s="90" t="s">
        <v>57</v>
      </c>
      <c r="C21" s="91" t="s">
        <v>81</v>
      </c>
      <c r="D21" s="92" t="s">
        <v>90</v>
      </c>
      <c r="E21" s="92" t="s">
        <v>90</v>
      </c>
      <c r="F21" s="92" t="s">
        <v>90</v>
      </c>
      <c r="G21" s="90" t="s">
        <v>158</v>
      </c>
      <c r="H21" s="90" t="s">
        <v>180</v>
      </c>
      <c r="I21" s="99"/>
    </row>
    <row r="22" spans="1:16384" s="88" customFormat="1" x14ac:dyDescent="0.2">
      <c r="A22" s="85" t="s">
        <v>19</v>
      </c>
      <c r="B22" s="88" t="s">
        <v>44</v>
      </c>
      <c r="C22" s="93" t="s">
        <v>44</v>
      </c>
      <c r="D22" s="88" t="s">
        <v>43</v>
      </c>
      <c r="E22" s="88" t="s">
        <v>43</v>
      </c>
      <c r="F22" s="88" t="s">
        <v>43</v>
      </c>
      <c r="I22" s="100"/>
    </row>
    <row r="23" spans="1:16384" x14ac:dyDescent="0.2">
      <c r="A23" s="8" t="s">
        <v>52</v>
      </c>
      <c r="C23" s="83"/>
      <c r="D23" s="30">
        <v>67000</v>
      </c>
      <c r="E23" s="30">
        <v>67000</v>
      </c>
      <c r="F23" s="30">
        <v>67000</v>
      </c>
      <c r="H23" s="27"/>
      <c r="I23" s="7"/>
    </row>
    <row r="24" spans="1:16384" s="2" customFormat="1" ht="30.75" thickBot="1" x14ac:dyDescent="0.3">
      <c r="A24" s="54" t="s">
        <v>35</v>
      </c>
      <c r="B24" s="55">
        <v>150000</v>
      </c>
      <c r="C24" s="84">
        <v>185000</v>
      </c>
      <c r="D24" s="57" t="s">
        <v>108</v>
      </c>
      <c r="E24" s="57" t="s">
        <v>122</v>
      </c>
      <c r="F24" s="57"/>
      <c r="G24" s="55">
        <v>96000</v>
      </c>
      <c r="H24" s="55">
        <v>195000</v>
      </c>
      <c r="I24" s="56"/>
    </row>
    <row r="25" spans="1:16384" s="2" customFormat="1" ht="15" x14ac:dyDescent="0.25">
      <c r="A25" s="5" t="s">
        <v>64</v>
      </c>
      <c r="B25" s="14" t="s">
        <v>50</v>
      </c>
      <c r="C25" s="14" t="s">
        <v>50</v>
      </c>
      <c r="D25" s="25"/>
      <c r="E25" s="32"/>
      <c r="F25" s="32"/>
      <c r="G25" s="46"/>
      <c r="H25" s="26"/>
      <c r="I25" s="58"/>
    </row>
    <row r="26" spans="1:16384" ht="15" x14ac:dyDescent="0.25">
      <c r="A26" s="131" t="s">
        <v>186</v>
      </c>
      <c r="B26" s="131"/>
      <c r="C26" s="131"/>
      <c r="D26" s="131"/>
      <c r="E26" s="131"/>
      <c r="F26" s="131"/>
      <c r="G26" s="131"/>
      <c r="H26" s="131"/>
      <c r="I26" s="131"/>
    </row>
    <row r="27" spans="1:16384" s="88" customFormat="1" ht="60.75" customHeight="1" x14ac:dyDescent="0.2">
      <c r="A27" s="88" t="s">
        <v>24</v>
      </c>
      <c r="B27" s="89" t="s">
        <v>201</v>
      </c>
      <c r="C27" s="89" t="s">
        <v>82</v>
      </c>
      <c r="D27" s="89" t="s">
        <v>200</v>
      </c>
      <c r="E27" s="88" t="s">
        <v>116</v>
      </c>
      <c r="F27" s="98" t="s">
        <v>132</v>
      </c>
      <c r="G27" s="93" t="s">
        <v>147</v>
      </c>
      <c r="H27" s="88" t="s">
        <v>166</v>
      </c>
      <c r="I27" s="93"/>
    </row>
    <row r="28" spans="1:16384" x14ac:dyDescent="0.2">
      <c r="A28" t="s">
        <v>36</v>
      </c>
      <c r="B28" s="8" t="s">
        <v>221</v>
      </c>
      <c r="C28" s="8">
        <v>105</v>
      </c>
      <c r="D28" s="8">
        <v>101</v>
      </c>
      <c r="E28">
        <v>138</v>
      </c>
      <c r="F28">
        <v>108</v>
      </c>
      <c r="G28" s="44"/>
      <c r="I28" s="44"/>
    </row>
    <row r="29" spans="1:16384" x14ac:dyDescent="0.2">
      <c r="A29" t="s">
        <v>98</v>
      </c>
      <c r="B29" s="8"/>
      <c r="C29" s="8"/>
      <c r="D29" s="8" t="s">
        <v>44</v>
      </c>
      <c r="F29" t="s">
        <v>133</v>
      </c>
      <c r="G29" s="44"/>
      <c r="I29" s="44"/>
    </row>
    <row r="30" spans="1:16384" x14ac:dyDescent="0.2">
      <c r="A30" t="s">
        <v>99</v>
      </c>
      <c r="B30" s="8"/>
      <c r="C30" s="8"/>
      <c r="D30" s="8" t="s">
        <v>44</v>
      </c>
      <c r="E30" t="s">
        <v>44</v>
      </c>
      <c r="F30" t="s">
        <v>44</v>
      </c>
      <c r="G30" s="44"/>
      <c r="I30" s="44"/>
    </row>
    <row r="31" spans="1:16384" x14ac:dyDescent="0.2">
      <c r="A31" t="s">
        <v>134</v>
      </c>
      <c r="B31" s="8"/>
      <c r="C31" s="8"/>
      <c r="D31" s="8"/>
      <c r="E31" t="s">
        <v>44</v>
      </c>
      <c r="F31" t="s">
        <v>44</v>
      </c>
      <c r="G31" s="44"/>
      <c r="I31" s="44"/>
    </row>
    <row r="32" spans="1:16384" x14ac:dyDescent="0.2">
      <c r="A32" t="s">
        <v>14</v>
      </c>
      <c r="B32" s="8"/>
      <c r="C32" s="8" t="s">
        <v>44</v>
      </c>
      <c r="D32" s="8" t="s">
        <v>44</v>
      </c>
      <c r="E32" t="s">
        <v>44</v>
      </c>
      <c r="F32" t="s">
        <v>44</v>
      </c>
      <c r="G32" s="44"/>
      <c r="H32" t="s">
        <v>44</v>
      </c>
      <c r="I32" s="44"/>
    </row>
    <row r="33" spans="1:16384" s="88" customFormat="1" ht="28.5" x14ac:dyDescent="0.2">
      <c r="A33" s="88" t="s">
        <v>3</v>
      </c>
      <c r="B33" s="85" t="s">
        <v>100</v>
      </c>
      <c r="C33" s="85" t="s">
        <v>83</v>
      </c>
      <c r="D33" s="89" t="s">
        <v>101</v>
      </c>
      <c r="E33" s="88" t="s">
        <v>117</v>
      </c>
      <c r="F33" s="88" t="s">
        <v>135</v>
      </c>
      <c r="G33" s="93" t="s">
        <v>147</v>
      </c>
      <c r="H33" s="98" t="s">
        <v>167</v>
      </c>
      <c r="I33" s="93"/>
    </row>
    <row r="34" spans="1:16384" x14ac:dyDescent="0.2">
      <c r="A34" t="s">
        <v>37</v>
      </c>
      <c r="B34" s="8">
        <v>15</v>
      </c>
      <c r="C34" s="8">
        <v>30</v>
      </c>
      <c r="D34" s="8">
        <v>45</v>
      </c>
      <c r="E34">
        <v>40</v>
      </c>
      <c r="F34">
        <v>35</v>
      </c>
      <c r="G34" s="44"/>
      <c r="H34">
        <v>42</v>
      </c>
      <c r="I34" s="44"/>
    </row>
    <row r="35" spans="1:16384" s="88" customFormat="1" x14ac:dyDescent="0.2">
      <c r="A35" s="88" t="s">
        <v>25</v>
      </c>
      <c r="B35" s="85" t="s">
        <v>44</v>
      </c>
      <c r="C35" s="85" t="s">
        <v>44</v>
      </c>
      <c r="D35" s="85" t="s">
        <v>44</v>
      </c>
      <c r="G35" s="93" t="s">
        <v>44</v>
      </c>
      <c r="H35" s="88" t="s">
        <v>44</v>
      </c>
      <c r="I35" s="93"/>
    </row>
    <row r="36" spans="1:16384" x14ac:dyDescent="0.2">
      <c r="A36" t="s">
        <v>118</v>
      </c>
      <c r="B36" s="8"/>
      <c r="C36" s="8"/>
      <c r="D36" s="8" t="s">
        <v>44</v>
      </c>
      <c r="E36" t="s">
        <v>44</v>
      </c>
      <c r="F36" t="s">
        <v>44</v>
      </c>
      <c r="G36" s="44"/>
      <c r="H36" t="s">
        <v>44</v>
      </c>
      <c r="I36" s="44"/>
    </row>
    <row r="37" spans="1:16384" x14ac:dyDescent="0.2">
      <c r="A37" t="s">
        <v>136</v>
      </c>
      <c r="B37" s="8"/>
      <c r="C37" s="8"/>
      <c r="D37" s="8"/>
      <c r="F37" t="s">
        <v>44</v>
      </c>
      <c r="G37" s="44"/>
      <c r="H37" t="s">
        <v>44</v>
      </c>
      <c r="I37" s="44"/>
    </row>
    <row r="38" spans="1:16384" ht="15" x14ac:dyDescent="0.25">
      <c r="A38" s="131" t="s">
        <v>187</v>
      </c>
      <c r="B38" s="131"/>
      <c r="C38" s="131"/>
      <c r="D38" s="131"/>
      <c r="E38" s="131"/>
      <c r="F38" s="131"/>
      <c r="G38" s="131"/>
      <c r="H38" s="131"/>
      <c r="I38" s="132"/>
      <c r="J38" s="131"/>
      <c r="K38" s="131"/>
      <c r="L38" s="131"/>
      <c r="M38" s="131"/>
      <c r="N38" s="131"/>
      <c r="O38" s="131"/>
      <c r="P38" s="131"/>
      <c r="Q38" s="131"/>
      <c r="R38" s="132"/>
      <c r="S38" s="131"/>
      <c r="T38" s="131"/>
      <c r="U38" s="131"/>
      <c r="V38" s="131"/>
      <c r="W38" s="131"/>
      <c r="X38" s="131"/>
      <c r="Y38" s="131"/>
      <c r="Z38" s="131"/>
      <c r="AA38" s="132"/>
      <c r="AB38" s="131"/>
      <c r="AC38" s="131"/>
      <c r="AD38" s="131"/>
      <c r="AE38" s="131"/>
      <c r="AF38" s="131"/>
      <c r="AG38" s="131"/>
      <c r="AH38" s="131"/>
      <c r="AI38" s="131"/>
      <c r="AJ38" s="132"/>
      <c r="AK38" s="131"/>
      <c r="AL38" s="131"/>
      <c r="AM38" s="131"/>
      <c r="AN38" s="131"/>
      <c r="AO38" s="131"/>
      <c r="AP38" s="131"/>
      <c r="AQ38" s="131"/>
      <c r="AR38" s="131"/>
      <c r="AS38" s="132"/>
      <c r="AT38" s="131"/>
      <c r="AU38" s="131"/>
      <c r="AV38" s="131"/>
      <c r="AW38" s="131"/>
      <c r="AX38" s="131"/>
      <c r="AY38" s="131"/>
      <c r="AZ38" s="131"/>
      <c r="BA38" s="131"/>
      <c r="BB38" s="132"/>
      <c r="BC38" s="131"/>
      <c r="BD38" s="131"/>
      <c r="BE38" s="131"/>
      <c r="BF38" s="131"/>
      <c r="BG38" s="131"/>
      <c r="BH38" s="131"/>
      <c r="BI38" s="131"/>
      <c r="BJ38" s="131"/>
      <c r="BK38" s="132"/>
      <c r="BL38" s="131"/>
      <c r="BM38" s="131"/>
      <c r="BN38" s="131"/>
      <c r="BO38" s="131"/>
      <c r="BP38" s="131"/>
      <c r="BQ38" s="131"/>
      <c r="BR38" s="131"/>
      <c r="BS38" s="131"/>
      <c r="BT38" s="132"/>
      <c r="BU38" s="131"/>
      <c r="BV38" s="131"/>
      <c r="BW38" s="131"/>
      <c r="BX38" s="131"/>
      <c r="BY38" s="131"/>
      <c r="BZ38" s="131"/>
      <c r="CA38" s="131"/>
      <c r="CB38" s="131"/>
      <c r="CC38" s="132"/>
      <c r="CD38" s="131"/>
      <c r="CE38" s="131"/>
      <c r="CF38" s="131"/>
      <c r="CG38" s="131"/>
      <c r="CH38" s="131"/>
      <c r="CI38" s="131"/>
      <c r="CJ38" s="131"/>
      <c r="CK38" s="131"/>
      <c r="CL38" s="132"/>
      <c r="CM38" s="131"/>
      <c r="CN38" s="131"/>
      <c r="CO38" s="131"/>
      <c r="CP38" s="131"/>
      <c r="CQ38" s="131"/>
      <c r="CR38" s="131"/>
      <c r="CS38" s="131"/>
      <c r="CT38" s="131"/>
      <c r="CU38" s="132"/>
      <c r="CV38" s="131"/>
      <c r="CW38" s="131"/>
      <c r="CX38" s="131"/>
      <c r="CY38" s="131"/>
      <c r="CZ38" s="131"/>
      <c r="DA38" s="131"/>
      <c r="DB38" s="131"/>
      <c r="DC38" s="131"/>
      <c r="DD38" s="132"/>
      <c r="DE38" s="131"/>
      <c r="DF38" s="131"/>
      <c r="DG38" s="131"/>
      <c r="DH38" s="131"/>
      <c r="DI38" s="131"/>
      <c r="DJ38" s="131"/>
      <c r="DK38" s="131"/>
      <c r="DL38" s="131"/>
      <c r="DM38" s="132"/>
      <c r="DN38" s="131"/>
      <c r="DO38" s="131"/>
      <c r="DP38" s="131"/>
      <c r="DQ38" s="131"/>
      <c r="DR38" s="131"/>
      <c r="DS38" s="131"/>
      <c r="DT38" s="131"/>
      <c r="DU38" s="131"/>
      <c r="DV38" s="132"/>
      <c r="DW38" s="131"/>
      <c r="DX38" s="131"/>
      <c r="DY38" s="131"/>
      <c r="DZ38" s="131"/>
      <c r="EA38" s="131"/>
      <c r="EB38" s="131"/>
      <c r="EC38" s="131"/>
      <c r="ED38" s="131"/>
      <c r="EE38" s="132"/>
      <c r="EF38" s="131"/>
      <c r="EG38" s="131"/>
      <c r="EH38" s="131"/>
      <c r="EI38" s="131"/>
      <c r="EJ38" s="131"/>
      <c r="EK38" s="131"/>
      <c r="EL38" s="131"/>
      <c r="EM38" s="131"/>
      <c r="EN38" s="132"/>
      <c r="EO38" s="131"/>
      <c r="EP38" s="131"/>
      <c r="EQ38" s="131"/>
      <c r="ER38" s="131"/>
      <c r="ES38" s="131"/>
      <c r="ET38" s="131"/>
      <c r="EU38" s="131"/>
      <c r="EV38" s="131"/>
      <c r="EW38" s="132"/>
      <c r="EX38" s="131"/>
      <c r="EY38" s="131"/>
      <c r="EZ38" s="131"/>
      <c r="FA38" s="131"/>
      <c r="FB38" s="131"/>
      <c r="FC38" s="131"/>
      <c r="FD38" s="131"/>
      <c r="FE38" s="131"/>
      <c r="FF38" s="132"/>
      <c r="FG38" s="131"/>
      <c r="FH38" s="131"/>
      <c r="FI38" s="131"/>
      <c r="FJ38" s="131"/>
      <c r="FK38" s="131"/>
      <c r="FL38" s="131"/>
      <c r="FM38" s="131"/>
      <c r="FN38" s="131"/>
      <c r="FO38" s="132"/>
      <c r="FP38" s="131"/>
      <c r="FQ38" s="131"/>
      <c r="FR38" s="131"/>
      <c r="FS38" s="131"/>
      <c r="FT38" s="131"/>
      <c r="FU38" s="131"/>
      <c r="FV38" s="131"/>
      <c r="FW38" s="131"/>
      <c r="FX38" s="132"/>
      <c r="FY38" s="131"/>
      <c r="FZ38" s="131"/>
      <c r="GA38" s="131"/>
      <c r="GB38" s="131"/>
      <c r="GC38" s="131"/>
      <c r="GD38" s="131"/>
      <c r="GE38" s="131"/>
      <c r="GF38" s="131"/>
      <c r="GG38" s="132"/>
      <c r="GH38" s="131"/>
      <c r="GI38" s="131"/>
      <c r="GJ38" s="131"/>
      <c r="GK38" s="131"/>
      <c r="GL38" s="131"/>
      <c r="GM38" s="131"/>
      <c r="GN38" s="131"/>
      <c r="GO38" s="131"/>
      <c r="GP38" s="132"/>
      <c r="GQ38" s="131"/>
      <c r="GR38" s="131"/>
      <c r="GS38" s="131"/>
      <c r="GT38" s="131"/>
      <c r="GU38" s="131"/>
      <c r="GV38" s="131"/>
      <c r="GW38" s="131"/>
      <c r="GX38" s="131"/>
      <c r="GY38" s="132"/>
      <c r="GZ38" s="131"/>
      <c r="HA38" s="131"/>
      <c r="HB38" s="131"/>
      <c r="HC38" s="131"/>
      <c r="HD38" s="131"/>
      <c r="HE38" s="131"/>
      <c r="HF38" s="131"/>
      <c r="HG38" s="131"/>
      <c r="HH38" s="132"/>
      <c r="HI38" s="131"/>
      <c r="HJ38" s="131"/>
      <c r="HK38" s="131"/>
      <c r="HL38" s="131"/>
      <c r="HM38" s="131"/>
      <c r="HN38" s="131"/>
      <c r="HO38" s="131"/>
      <c r="HP38" s="131"/>
      <c r="HQ38" s="132"/>
      <c r="HR38" s="131"/>
      <c r="HS38" s="131"/>
      <c r="HT38" s="131"/>
      <c r="HU38" s="131"/>
      <c r="HV38" s="131"/>
      <c r="HW38" s="131"/>
      <c r="HX38" s="131"/>
      <c r="HY38" s="131"/>
      <c r="HZ38" s="132"/>
      <c r="IA38" s="131"/>
      <c r="IB38" s="131"/>
      <c r="IC38" s="131"/>
      <c r="ID38" s="131"/>
      <c r="IE38" s="131"/>
      <c r="IF38" s="131"/>
      <c r="IG38" s="131"/>
      <c r="IH38" s="131"/>
      <c r="II38" s="132"/>
      <c r="IJ38" s="131"/>
      <c r="IK38" s="131"/>
      <c r="IL38" s="131"/>
      <c r="IM38" s="131"/>
      <c r="IN38" s="131"/>
      <c r="IO38" s="131"/>
      <c r="IP38" s="131"/>
      <c r="IQ38" s="131"/>
      <c r="IR38" s="132"/>
      <c r="IS38" s="131"/>
      <c r="IT38" s="131"/>
      <c r="IU38" s="131"/>
      <c r="IV38" s="131"/>
      <c r="IW38" s="131"/>
      <c r="IX38" s="131"/>
      <c r="IY38" s="131"/>
      <c r="IZ38" s="131"/>
      <c r="JA38" s="132"/>
      <c r="JB38" s="131"/>
      <c r="JC38" s="131"/>
      <c r="JD38" s="131"/>
      <c r="JE38" s="131"/>
      <c r="JF38" s="131"/>
      <c r="JG38" s="131"/>
      <c r="JH38" s="131"/>
      <c r="JI38" s="131"/>
      <c r="JJ38" s="132"/>
      <c r="JK38" s="131"/>
      <c r="JL38" s="131"/>
      <c r="JM38" s="131"/>
      <c r="JN38" s="131"/>
      <c r="JO38" s="131"/>
      <c r="JP38" s="131"/>
      <c r="JQ38" s="131"/>
      <c r="JR38" s="131"/>
      <c r="JS38" s="132"/>
      <c r="JT38" s="131"/>
      <c r="JU38" s="131"/>
      <c r="JV38" s="131"/>
      <c r="JW38" s="131"/>
      <c r="JX38" s="131"/>
      <c r="JY38" s="131"/>
      <c r="JZ38" s="131"/>
      <c r="KA38" s="131"/>
      <c r="KB38" s="132"/>
      <c r="KC38" s="131"/>
      <c r="KD38" s="131"/>
      <c r="KE38" s="131"/>
      <c r="KF38" s="131"/>
      <c r="KG38" s="131"/>
      <c r="KH38" s="131"/>
      <c r="KI38" s="131"/>
      <c r="KJ38" s="131"/>
      <c r="KK38" s="132"/>
      <c r="KL38" s="131"/>
      <c r="KM38" s="131"/>
      <c r="KN38" s="131"/>
      <c r="KO38" s="131"/>
      <c r="KP38" s="131"/>
      <c r="KQ38" s="131"/>
      <c r="KR38" s="131"/>
      <c r="KS38" s="131"/>
      <c r="KT38" s="132"/>
      <c r="KU38" s="131"/>
      <c r="KV38" s="131"/>
      <c r="KW38" s="131"/>
      <c r="KX38" s="131"/>
      <c r="KY38" s="131"/>
      <c r="KZ38" s="131"/>
      <c r="LA38" s="131"/>
      <c r="LB38" s="131"/>
      <c r="LC38" s="132"/>
      <c r="LD38" s="131"/>
      <c r="LE38" s="131"/>
      <c r="LF38" s="131"/>
      <c r="LG38" s="131"/>
      <c r="LH38" s="131"/>
      <c r="LI38" s="131"/>
      <c r="LJ38" s="131"/>
      <c r="LK38" s="131"/>
      <c r="LL38" s="132"/>
      <c r="LM38" s="131"/>
      <c r="LN38" s="131"/>
      <c r="LO38" s="131"/>
      <c r="LP38" s="131"/>
      <c r="LQ38" s="131"/>
      <c r="LR38" s="131"/>
      <c r="LS38" s="131"/>
      <c r="LT38" s="131"/>
      <c r="LU38" s="132"/>
      <c r="LV38" s="131"/>
      <c r="LW38" s="131"/>
      <c r="LX38" s="131"/>
      <c r="LY38" s="131"/>
      <c r="LZ38" s="131"/>
      <c r="MA38" s="131"/>
      <c r="MB38" s="131"/>
      <c r="MC38" s="131"/>
      <c r="MD38" s="132"/>
      <c r="ME38" s="131"/>
      <c r="MF38" s="131"/>
      <c r="MG38" s="131"/>
      <c r="MH38" s="131"/>
      <c r="MI38" s="131"/>
      <c r="MJ38" s="131"/>
      <c r="MK38" s="131"/>
      <c r="ML38" s="131"/>
      <c r="MM38" s="132"/>
      <c r="MN38" s="131"/>
      <c r="MO38" s="131"/>
      <c r="MP38" s="131"/>
      <c r="MQ38" s="131"/>
      <c r="MR38" s="131"/>
      <c r="MS38" s="131"/>
      <c r="MT38" s="131"/>
      <c r="MU38" s="131"/>
      <c r="MV38" s="132"/>
      <c r="MW38" s="131"/>
      <c r="MX38" s="131"/>
      <c r="MY38" s="131"/>
      <c r="MZ38" s="131"/>
      <c r="NA38" s="131"/>
      <c r="NB38" s="131"/>
      <c r="NC38" s="131"/>
      <c r="ND38" s="131"/>
      <c r="NE38" s="132"/>
      <c r="NF38" s="131"/>
      <c r="NG38" s="131"/>
      <c r="NH38" s="131"/>
      <c r="NI38" s="131"/>
      <c r="NJ38" s="131"/>
      <c r="NK38" s="131"/>
      <c r="NL38" s="131"/>
      <c r="NM38" s="131"/>
      <c r="NN38" s="132"/>
      <c r="NO38" s="131"/>
      <c r="NP38" s="131"/>
      <c r="NQ38" s="131"/>
      <c r="NR38" s="131"/>
      <c r="NS38" s="131"/>
      <c r="NT38" s="131"/>
      <c r="NU38" s="131"/>
      <c r="NV38" s="131"/>
      <c r="NW38" s="132"/>
      <c r="NX38" s="131"/>
      <c r="NY38" s="131"/>
      <c r="NZ38" s="131"/>
      <c r="OA38" s="131"/>
      <c r="OB38" s="131"/>
      <c r="OC38" s="131"/>
      <c r="OD38" s="131"/>
      <c r="OE38" s="131"/>
      <c r="OF38" s="132"/>
      <c r="OG38" s="131"/>
      <c r="OH38" s="131"/>
      <c r="OI38" s="131"/>
      <c r="OJ38" s="131"/>
      <c r="OK38" s="131"/>
      <c r="OL38" s="131"/>
      <c r="OM38" s="131"/>
      <c r="ON38" s="131"/>
      <c r="OO38" s="132"/>
      <c r="OP38" s="131"/>
      <c r="OQ38" s="131"/>
      <c r="OR38" s="131"/>
      <c r="OS38" s="131"/>
      <c r="OT38" s="131"/>
      <c r="OU38" s="131"/>
      <c r="OV38" s="131"/>
      <c r="OW38" s="131"/>
      <c r="OX38" s="132"/>
      <c r="OY38" s="131"/>
      <c r="OZ38" s="131"/>
      <c r="PA38" s="131"/>
      <c r="PB38" s="131"/>
      <c r="PC38" s="131"/>
      <c r="PD38" s="131"/>
      <c r="PE38" s="131"/>
      <c r="PF38" s="131"/>
      <c r="PG38" s="132"/>
      <c r="PH38" s="131"/>
      <c r="PI38" s="131"/>
      <c r="PJ38" s="131"/>
      <c r="PK38" s="131"/>
      <c r="PL38" s="131"/>
      <c r="PM38" s="131"/>
      <c r="PN38" s="131"/>
      <c r="PO38" s="131"/>
      <c r="PP38" s="132"/>
      <c r="PQ38" s="131"/>
      <c r="PR38" s="131"/>
      <c r="PS38" s="131"/>
      <c r="PT38" s="131"/>
      <c r="PU38" s="131"/>
      <c r="PV38" s="131"/>
      <c r="PW38" s="131"/>
      <c r="PX38" s="131"/>
      <c r="PY38" s="132"/>
      <c r="PZ38" s="131"/>
      <c r="QA38" s="131"/>
      <c r="QB38" s="131"/>
      <c r="QC38" s="131"/>
      <c r="QD38" s="131"/>
      <c r="QE38" s="131"/>
      <c r="QF38" s="131"/>
      <c r="QG38" s="131"/>
      <c r="QH38" s="132"/>
      <c r="QI38" s="131"/>
      <c r="QJ38" s="131"/>
      <c r="QK38" s="131"/>
      <c r="QL38" s="131"/>
      <c r="QM38" s="131"/>
      <c r="QN38" s="131"/>
      <c r="QO38" s="131"/>
      <c r="QP38" s="131"/>
      <c r="QQ38" s="132"/>
      <c r="QR38" s="131"/>
      <c r="QS38" s="131"/>
      <c r="QT38" s="131"/>
      <c r="QU38" s="131"/>
      <c r="QV38" s="131"/>
      <c r="QW38" s="131"/>
      <c r="QX38" s="131"/>
      <c r="QY38" s="131"/>
      <c r="QZ38" s="132"/>
      <c r="RA38" s="131"/>
      <c r="RB38" s="131"/>
      <c r="RC38" s="131"/>
      <c r="RD38" s="131"/>
      <c r="RE38" s="131"/>
      <c r="RF38" s="131"/>
      <c r="RG38" s="131"/>
      <c r="RH38" s="131"/>
      <c r="RI38" s="132"/>
      <c r="RJ38" s="131"/>
      <c r="RK38" s="131"/>
      <c r="RL38" s="131"/>
      <c r="RM38" s="131"/>
      <c r="RN38" s="131"/>
      <c r="RO38" s="131"/>
      <c r="RP38" s="131"/>
      <c r="RQ38" s="131"/>
      <c r="RR38" s="132"/>
      <c r="RS38" s="131"/>
      <c r="RT38" s="131"/>
      <c r="RU38" s="131"/>
      <c r="RV38" s="131"/>
      <c r="RW38" s="131"/>
      <c r="RX38" s="131"/>
      <c r="RY38" s="131"/>
      <c r="RZ38" s="131"/>
      <c r="SA38" s="132"/>
      <c r="SB38" s="131"/>
      <c r="SC38" s="131"/>
      <c r="SD38" s="131"/>
      <c r="SE38" s="131"/>
      <c r="SF38" s="131"/>
      <c r="SG38" s="131"/>
      <c r="SH38" s="131"/>
      <c r="SI38" s="131"/>
      <c r="SJ38" s="132"/>
      <c r="SK38" s="131"/>
      <c r="SL38" s="131"/>
      <c r="SM38" s="131"/>
      <c r="SN38" s="131"/>
      <c r="SO38" s="131"/>
      <c r="SP38" s="131"/>
      <c r="SQ38" s="131"/>
      <c r="SR38" s="131"/>
      <c r="SS38" s="132"/>
      <c r="ST38" s="131"/>
      <c r="SU38" s="131"/>
      <c r="SV38" s="131"/>
      <c r="SW38" s="131"/>
      <c r="SX38" s="131"/>
      <c r="SY38" s="131"/>
      <c r="SZ38" s="131"/>
      <c r="TA38" s="131"/>
      <c r="TB38" s="132"/>
      <c r="TC38" s="131"/>
      <c r="TD38" s="131"/>
      <c r="TE38" s="131"/>
      <c r="TF38" s="131"/>
      <c r="TG38" s="131"/>
      <c r="TH38" s="131"/>
      <c r="TI38" s="131"/>
      <c r="TJ38" s="131"/>
      <c r="TK38" s="132"/>
      <c r="TL38" s="131"/>
      <c r="TM38" s="131"/>
      <c r="TN38" s="131"/>
      <c r="TO38" s="131"/>
      <c r="TP38" s="131"/>
      <c r="TQ38" s="131"/>
      <c r="TR38" s="131"/>
      <c r="TS38" s="131"/>
      <c r="TT38" s="132"/>
      <c r="TU38" s="131"/>
      <c r="TV38" s="131"/>
      <c r="TW38" s="131"/>
      <c r="TX38" s="131"/>
      <c r="TY38" s="131"/>
      <c r="TZ38" s="131"/>
      <c r="UA38" s="131"/>
      <c r="UB38" s="131"/>
      <c r="UC38" s="132"/>
      <c r="UD38" s="131"/>
      <c r="UE38" s="131"/>
      <c r="UF38" s="131"/>
      <c r="UG38" s="131"/>
      <c r="UH38" s="131"/>
      <c r="UI38" s="131"/>
      <c r="UJ38" s="131"/>
      <c r="UK38" s="131"/>
      <c r="UL38" s="132"/>
      <c r="UM38" s="131"/>
      <c r="UN38" s="131"/>
      <c r="UO38" s="131"/>
      <c r="UP38" s="131"/>
      <c r="UQ38" s="131"/>
      <c r="UR38" s="131"/>
      <c r="US38" s="131"/>
      <c r="UT38" s="131"/>
      <c r="UU38" s="132"/>
      <c r="UV38" s="131"/>
      <c r="UW38" s="131"/>
      <c r="UX38" s="131"/>
      <c r="UY38" s="131"/>
      <c r="UZ38" s="131"/>
      <c r="VA38" s="131"/>
      <c r="VB38" s="131"/>
      <c r="VC38" s="131"/>
      <c r="VD38" s="132"/>
      <c r="VE38" s="131"/>
      <c r="VF38" s="131"/>
      <c r="VG38" s="131"/>
      <c r="VH38" s="131"/>
      <c r="VI38" s="131"/>
      <c r="VJ38" s="131"/>
      <c r="VK38" s="131"/>
      <c r="VL38" s="131"/>
      <c r="VM38" s="132"/>
      <c r="VN38" s="131"/>
      <c r="VO38" s="131"/>
      <c r="VP38" s="131"/>
      <c r="VQ38" s="131"/>
      <c r="VR38" s="131"/>
      <c r="VS38" s="131"/>
      <c r="VT38" s="131"/>
      <c r="VU38" s="131"/>
      <c r="VV38" s="132"/>
      <c r="VW38" s="131"/>
      <c r="VX38" s="131"/>
      <c r="VY38" s="131"/>
      <c r="VZ38" s="131"/>
      <c r="WA38" s="131"/>
      <c r="WB38" s="131"/>
      <c r="WC38" s="131"/>
      <c r="WD38" s="131"/>
      <c r="WE38" s="132"/>
      <c r="WF38" s="131"/>
      <c r="WG38" s="131"/>
      <c r="WH38" s="131"/>
      <c r="WI38" s="131"/>
      <c r="WJ38" s="131"/>
      <c r="WK38" s="131"/>
      <c r="WL38" s="131"/>
      <c r="WM38" s="131"/>
      <c r="WN38" s="132"/>
      <c r="WO38" s="131"/>
      <c r="WP38" s="131"/>
      <c r="WQ38" s="131"/>
      <c r="WR38" s="131"/>
      <c r="WS38" s="131"/>
      <c r="WT38" s="131"/>
      <c r="WU38" s="131"/>
      <c r="WV38" s="131"/>
      <c r="WW38" s="132"/>
      <c r="WX38" s="131"/>
      <c r="WY38" s="131"/>
      <c r="WZ38" s="131"/>
      <c r="XA38" s="131"/>
      <c r="XB38" s="131"/>
      <c r="XC38" s="131"/>
      <c r="XD38" s="131"/>
      <c r="XE38" s="131"/>
      <c r="XF38" s="132"/>
      <c r="XG38" s="131"/>
      <c r="XH38" s="131"/>
      <c r="XI38" s="131"/>
      <c r="XJ38" s="131"/>
      <c r="XK38" s="131"/>
      <c r="XL38" s="131"/>
      <c r="XM38" s="131"/>
      <c r="XN38" s="131"/>
      <c r="XO38" s="132"/>
      <c r="XP38" s="131"/>
      <c r="XQ38" s="131"/>
      <c r="XR38" s="131"/>
      <c r="XS38" s="131"/>
      <c r="XT38" s="131"/>
      <c r="XU38" s="131"/>
      <c r="XV38" s="131"/>
      <c r="XW38" s="131"/>
      <c r="XX38" s="132"/>
      <c r="XY38" s="131"/>
      <c r="XZ38" s="131"/>
      <c r="YA38" s="131"/>
      <c r="YB38" s="131"/>
      <c r="YC38" s="131"/>
      <c r="YD38" s="131"/>
      <c r="YE38" s="131"/>
      <c r="YF38" s="131"/>
      <c r="YG38" s="132"/>
      <c r="YH38" s="131"/>
      <c r="YI38" s="131"/>
      <c r="YJ38" s="131"/>
      <c r="YK38" s="131"/>
      <c r="YL38" s="131"/>
      <c r="YM38" s="131"/>
      <c r="YN38" s="131"/>
      <c r="YO38" s="131"/>
      <c r="YP38" s="132"/>
      <c r="YQ38" s="131"/>
      <c r="YR38" s="131"/>
      <c r="YS38" s="131"/>
      <c r="YT38" s="131"/>
      <c r="YU38" s="131"/>
      <c r="YV38" s="131"/>
      <c r="YW38" s="131"/>
      <c r="YX38" s="131"/>
      <c r="YY38" s="132"/>
      <c r="YZ38" s="131"/>
      <c r="ZA38" s="131"/>
      <c r="ZB38" s="131"/>
      <c r="ZC38" s="131"/>
      <c r="ZD38" s="131"/>
      <c r="ZE38" s="131"/>
      <c r="ZF38" s="131"/>
      <c r="ZG38" s="131"/>
      <c r="ZH38" s="132"/>
      <c r="ZI38" s="131"/>
      <c r="ZJ38" s="131"/>
      <c r="ZK38" s="131"/>
      <c r="ZL38" s="131"/>
      <c r="ZM38" s="131"/>
      <c r="ZN38" s="131"/>
      <c r="ZO38" s="131"/>
      <c r="ZP38" s="131"/>
      <c r="ZQ38" s="132"/>
      <c r="ZR38" s="131"/>
      <c r="ZS38" s="131"/>
      <c r="ZT38" s="131"/>
      <c r="ZU38" s="131"/>
      <c r="ZV38" s="131"/>
      <c r="ZW38" s="131"/>
      <c r="ZX38" s="131"/>
      <c r="ZY38" s="131"/>
      <c r="ZZ38" s="132"/>
      <c r="AAA38" s="131"/>
      <c r="AAB38" s="131"/>
      <c r="AAC38" s="131"/>
      <c r="AAD38" s="131"/>
      <c r="AAE38" s="131"/>
      <c r="AAF38" s="131"/>
      <c r="AAG38" s="131"/>
      <c r="AAH38" s="131"/>
      <c r="AAI38" s="132"/>
      <c r="AAJ38" s="131"/>
      <c r="AAK38" s="131"/>
      <c r="AAL38" s="131"/>
      <c r="AAM38" s="131"/>
      <c r="AAN38" s="131"/>
      <c r="AAO38" s="131"/>
      <c r="AAP38" s="131"/>
      <c r="AAQ38" s="131"/>
      <c r="AAR38" s="132"/>
      <c r="AAS38" s="131"/>
      <c r="AAT38" s="131"/>
      <c r="AAU38" s="131"/>
      <c r="AAV38" s="131"/>
      <c r="AAW38" s="131"/>
      <c r="AAX38" s="131"/>
      <c r="AAY38" s="131"/>
      <c r="AAZ38" s="131"/>
      <c r="ABA38" s="132"/>
      <c r="ABB38" s="131"/>
      <c r="ABC38" s="131"/>
      <c r="ABD38" s="131"/>
      <c r="ABE38" s="131"/>
      <c r="ABF38" s="131"/>
      <c r="ABG38" s="131"/>
      <c r="ABH38" s="131"/>
      <c r="ABI38" s="131"/>
      <c r="ABJ38" s="132"/>
      <c r="ABK38" s="131"/>
      <c r="ABL38" s="131"/>
      <c r="ABM38" s="131"/>
      <c r="ABN38" s="131"/>
      <c r="ABO38" s="131"/>
      <c r="ABP38" s="131"/>
      <c r="ABQ38" s="131"/>
      <c r="ABR38" s="131"/>
      <c r="ABS38" s="132"/>
      <c r="ABT38" s="131"/>
      <c r="ABU38" s="131"/>
      <c r="ABV38" s="131"/>
      <c r="ABW38" s="131"/>
      <c r="ABX38" s="131"/>
      <c r="ABY38" s="131"/>
      <c r="ABZ38" s="131"/>
      <c r="ACA38" s="131"/>
      <c r="ACB38" s="132"/>
      <c r="ACC38" s="131"/>
      <c r="ACD38" s="131"/>
      <c r="ACE38" s="131"/>
      <c r="ACF38" s="131"/>
      <c r="ACG38" s="131"/>
      <c r="ACH38" s="131"/>
      <c r="ACI38" s="131"/>
      <c r="ACJ38" s="131"/>
      <c r="ACK38" s="132"/>
      <c r="ACL38" s="131"/>
      <c r="ACM38" s="131"/>
      <c r="ACN38" s="131"/>
      <c r="ACO38" s="131"/>
      <c r="ACP38" s="131"/>
      <c r="ACQ38" s="131"/>
      <c r="ACR38" s="131"/>
      <c r="ACS38" s="131"/>
      <c r="ACT38" s="132"/>
      <c r="ACU38" s="131"/>
      <c r="ACV38" s="131"/>
      <c r="ACW38" s="131"/>
      <c r="ACX38" s="131"/>
      <c r="ACY38" s="131"/>
      <c r="ACZ38" s="131"/>
      <c r="ADA38" s="131"/>
      <c r="ADB38" s="131"/>
      <c r="ADC38" s="132"/>
      <c r="ADD38" s="131"/>
      <c r="ADE38" s="131"/>
      <c r="ADF38" s="131"/>
      <c r="ADG38" s="131"/>
      <c r="ADH38" s="131"/>
      <c r="ADI38" s="131"/>
      <c r="ADJ38" s="131"/>
      <c r="ADK38" s="131"/>
      <c r="ADL38" s="132"/>
      <c r="ADM38" s="131"/>
      <c r="ADN38" s="131"/>
      <c r="ADO38" s="131"/>
      <c r="ADP38" s="131"/>
      <c r="ADQ38" s="131"/>
      <c r="ADR38" s="131"/>
      <c r="ADS38" s="131"/>
      <c r="ADT38" s="131"/>
      <c r="ADU38" s="132"/>
      <c r="ADV38" s="131"/>
      <c r="ADW38" s="131"/>
      <c r="ADX38" s="131"/>
      <c r="ADY38" s="131"/>
      <c r="ADZ38" s="131"/>
      <c r="AEA38" s="131"/>
      <c r="AEB38" s="131"/>
      <c r="AEC38" s="131"/>
      <c r="AED38" s="132"/>
      <c r="AEE38" s="131"/>
      <c r="AEF38" s="131"/>
      <c r="AEG38" s="131"/>
      <c r="AEH38" s="131"/>
      <c r="AEI38" s="131"/>
      <c r="AEJ38" s="131"/>
      <c r="AEK38" s="131"/>
      <c r="AEL38" s="131"/>
      <c r="AEM38" s="132"/>
      <c r="AEN38" s="131"/>
      <c r="AEO38" s="131"/>
      <c r="AEP38" s="131"/>
      <c r="AEQ38" s="131"/>
      <c r="AER38" s="131"/>
      <c r="AES38" s="131"/>
      <c r="AET38" s="131"/>
      <c r="AEU38" s="131"/>
      <c r="AEV38" s="132"/>
      <c r="AEW38" s="131"/>
      <c r="AEX38" s="131"/>
      <c r="AEY38" s="131"/>
      <c r="AEZ38" s="131"/>
      <c r="AFA38" s="131"/>
      <c r="AFB38" s="131"/>
      <c r="AFC38" s="131"/>
      <c r="AFD38" s="131"/>
      <c r="AFE38" s="132"/>
      <c r="AFF38" s="131"/>
      <c r="AFG38" s="131"/>
      <c r="AFH38" s="131"/>
      <c r="AFI38" s="131"/>
      <c r="AFJ38" s="131"/>
      <c r="AFK38" s="131"/>
      <c r="AFL38" s="131"/>
      <c r="AFM38" s="131"/>
      <c r="AFN38" s="132"/>
      <c r="AFO38" s="131"/>
      <c r="AFP38" s="131"/>
      <c r="AFQ38" s="131"/>
      <c r="AFR38" s="131"/>
      <c r="AFS38" s="131"/>
      <c r="AFT38" s="131"/>
      <c r="AFU38" s="131"/>
      <c r="AFV38" s="131"/>
      <c r="AFW38" s="132"/>
      <c r="AFX38" s="131"/>
      <c r="AFY38" s="131"/>
      <c r="AFZ38" s="131"/>
      <c r="AGA38" s="131"/>
      <c r="AGB38" s="131"/>
      <c r="AGC38" s="131"/>
      <c r="AGD38" s="131"/>
      <c r="AGE38" s="131"/>
      <c r="AGF38" s="132"/>
      <c r="AGG38" s="131"/>
      <c r="AGH38" s="131"/>
      <c r="AGI38" s="131"/>
      <c r="AGJ38" s="131"/>
      <c r="AGK38" s="131"/>
      <c r="AGL38" s="131"/>
      <c r="AGM38" s="131"/>
      <c r="AGN38" s="131"/>
      <c r="AGO38" s="132"/>
      <c r="AGP38" s="131"/>
      <c r="AGQ38" s="131"/>
      <c r="AGR38" s="131"/>
      <c r="AGS38" s="131"/>
      <c r="AGT38" s="131"/>
      <c r="AGU38" s="131"/>
      <c r="AGV38" s="131"/>
      <c r="AGW38" s="131"/>
      <c r="AGX38" s="132"/>
      <c r="AGY38" s="131"/>
      <c r="AGZ38" s="131"/>
      <c r="AHA38" s="131"/>
      <c r="AHB38" s="131"/>
      <c r="AHC38" s="131"/>
      <c r="AHD38" s="131"/>
      <c r="AHE38" s="131"/>
      <c r="AHF38" s="131"/>
      <c r="AHG38" s="132"/>
      <c r="AHH38" s="131"/>
      <c r="AHI38" s="131"/>
      <c r="AHJ38" s="131"/>
      <c r="AHK38" s="131"/>
      <c r="AHL38" s="131"/>
      <c r="AHM38" s="131"/>
      <c r="AHN38" s="131"/>
      <c r="AHO38" s="131"/>
      <c r="AHP38" s="132"/>
      <c r="AHQ38" s="131"/>
      <c r="AHR38" s="131"/>
      <c r="AHS38" s="131"/>
      <c r="AHT38" s="131"/>
      <c r="AHU38" s="131"/>
      <c r="AHV38" s="131"/>
      <c r="AHW38" s="131"/>
      <c r="AHX38" s="131"/>
      <c r="AHY38" s="132"/>
      <c r="AHZ38" s="131"/>
      <c r="AIA38" s="131"/>
      <c r="AIB38" s="131"/>
      <c r="AIC38" s="131"/>
      <c r="AID38" s="131"/>
      <c r="AIE38" s="131"/>
      <c r="AIF38" s="131"/>
      <c r="AIG38" s="131"/>
      <c r="AIH38" s="132"/>
      <c r="AII38" s="131"/>
      <c r="AIJ38" s="131"/>
      <c r="AIK38" s="131"/>
      <c r="AIL38" s="131"/>
      <c r="AIM38" s="131"/>
      <c r="AIN38" s="131"/>
      <c r="AIO38" s="131"/>
      <c r="AIP38" s="131"/>
      <c r="AIQ38" s="132"/>
      <c r="AIR38" s="131"/>
      <c r="AIS38" s="131"/>
      <c r="AIT38" s="131"/>
      <c r="AIU38" s="131"/>
      <c r="AIV38" s="131"/>
      <c r="AIW38" s="131"/>
      <c r="AIX38" s="131"/>
      <c r="AIY38" s="131"/>
      <c r="AIZ38" s="132"/>
      <c r="AJA38" s="131"/>
      <c r="AJB38" s="131"/>
      <c r="AJC38" s="131"/>
      <c r="AJD38" s="131"/>
      <c r="AJE38" s="131"/>
      <c r="AJF38" s="131"/>
      <c r="AJG38" s="131"/>
      <c r="AJH38" s="131"/>
      <c r="AJI38" s="132"/>
      <c r="AJJ38" s="131"/>
      <c r="AJK38" s="131"/>
      <c r="AJL38" s="131"/>
      <c r="AJM38" s="131"/>
      <c r="AJN38" s="131"/>
      <c r="AJO38" s="131"/>
      <c r="AJP38" s="131"/>
      <c r="AJQ38" s="131"/>
      <c r="AJR38" s="132"/>
      <c r="AJS38" s="131"/>
      <c r="AJT38" s="131"/>
      <c r="AJU38" s="131"/>
      <c r="AJV38" s="131"/>
      <c r="AJW38" s="131"/>
      <c r="AJX38" s="131"/>
      <c r="AJY38" s="131"/>
      <c r="AJZ38" s="131"/>
      <c r="AKA38" s="132"/>
      <c r="AKB38" s="131"/>
      <c r="AKC38" s="131"/>
      <c r="AKD38" s="131"/>
      <c r="AKE38" s="131"/>
      <c r="AKF38" s="131"/>
      <c r="AKG38" s="131"/>
      <c r="AKH38" s="131"/>
      <c r="AKI38" s="131"/>
      <c r="AKJ38" s="132"/>
      <c r="AKK38" s="131"/>
      <c r="AKL38" s="131"/>
      <c r="AKM38" s="131"/>
      <c r="AKN38" s="131"/>
      <c r="AKO38" s="131"/>
      <c r="AKP38" s="131"/>
      <c r="AKQ38" s="131"/>
      <c r="AKR38" s="131"/>
      <c r="AKS38" s="132"/>
      <c r="AKT38" s="131"/>
      <c r="AKU38" s="131"/>
      <c r="AKV38" s="131"/>
      <c r="AKW38" s="131"/>
      <c r="AKX38" s="131"/>
      <c r="AKY38" s="131"/>
      <c r="AKZ38" s="131"/>
      <c r="ALA38" s="131"/>
      <c r="ALB38" s="132"/>
      <c r="ALC38" s="131"/>
      <c r="ALD38" s="131"/>
      <c r="ALE38" s="131"/>
      <c r="ALF38" s="131"/>
      <c r="ALG38" s="131"/>
      <c r="ALH38" s="131"/>
      <c r="ALI38" s="131"/>
      <c r="ALJ38" s="131"/>
      <c r="ALK38" s="132"/>
      <c r="ALL38" s="131"/>
      <c r="ALM38" s="131"/>
      <c r="ALN38" s="131"/>
      <c r="ALO38" s="131"/>
      <c r="ALP38" s="131"/>
      <c r="ALQ38" s="131"/>
      <c r="ALR38" s="131"/>
      <c r="ALS38" s="131"/>
      <c r="ALT38" s="132"/>
      <c r="ALU38" s="131"/>
      <c r="ALV38" s="131"/>
      <c r="ALW38" s="131"/>
      <c r="ALX38" s="131"/>
      <c r="ALY38" s="131"/>
      <c r="ALZ38" s="131"/>
      <c r="AMA38" s="131"/>
      <c r="AMB38" s="131"/>
      <c r="AMC38" s="132"/>
      <c r="AMD38" s="131"/>
      <c r="AME38" s="131"/>
      <c r="AMF38" s="131"/>
      <c r="AMG38" s="131"/>
      <c r="AMH38" s="131"/>
      <c r="AMI38" s="131"/>
      <c r="AMJ38" s="131"/>
      <c r="AMK38" s="131"/>
      <c r="AML38" s="132"/>
      <c r="AMM38" s="131"/>
      <c r="AMN38" s="131"/>
      <c r="AMO38" s="131"/>
      <c r="AMP38" s="131"/>
      <c r="AMQ38" s="131"/>
      <c r="AMR38" s="131"/>
      <c r="AMS38" s="131"/>
      <c r="AMT38" s="131"/>
      <c r="AMU38" s="132"/>
      <c r="AMV38" s="131"/>
      <c r="AMW38" s="131"/>
      <c r="AMX38" s="131"/>
      <c r="AMY38" s="131"/>
      <c r="AMZ38" s="131"/>
      <c r="ANA38" s="131"/>
      <c r="ANB38" s="131"/>
      <c r="ANC38" s="131"/>
      <c r="AND38" s="132"/>
      <c r="ANE38" s="131"/>
      <c r="ANF38" s="131"/>
      <c r="ANG38" s="131"/>
      <c r="ANH38" s="131"/>
      <c r="ANI38" s="131"/>
      <c r="ANJ38" s="131"/>
      <c r="ANK38" s="131"/>
      <c r="ANL38" s="131"/>
      <c r="ANM38" s="132"/>
      <c r="ANN38" s="131"/>
      <c r="ANO38" s="131"/>
      <c r="ANP38" s="131"/>
      <c r="ANQ38" s="131"/>
      <c r="ANR38" s="131"/>
      <c r="ANS38" s="131"/>
      <c r="ANT38" s="131"/>
      <c r="ANU38" s="131"/>
      <c r="ANV38" s="132"/>
      <c r="ANW38" s="131"/>
      <c r="ANX38" s="131"/>
      <c r="ANY38" s="131"/>
      <c r="ANZ38" s="131"/>
      <c r="AOA38" s="131"/>
      <c r="AOB38" s="131"/>
      <c r="AOC38" s="131"/>
      <c r="AOD38" s="131"/>
      <c r="AOE38" s="132"/>
      <c r="AOF38" s="131"/>
      <c r="AOG38" s="131"/>
      <c r="AOH38" s="131"/>
      <c r="AOI38" s="131"/>
      <c r="AOJ38" s="131"/>
      <c r="AOK38" s="131"/>
      <c r="AOL38" s="131"/>
      <c r="AOM38" s="131"/>
      <c r="AON38" s="132"/>
      <c r="AOO38" s="131"/>
      <c r="AOP38" s="131"/>
      <c r="AOQ38" s="131"/>
      <c r="AOR38" s="131"/>
      <c r="AOS38" s="131"/>
      <c r="AOT38" s="131"/>
      <c r="AOU38" s="131"/>
      <c r="AOV38" s="131"/>
      <c r="AOW38" s="132"/>
      <c r="AOX38" s="131"/>
      <c r="AOY38" s="131"/>
      <c r="AOZ38" s="131"/>
      <c r="APA38" s="131"/>
      <c r="APB38" s="131"/>
      <c r="APC38" s="131"/>
      <c r="APD38" s="131"/>
      <c r="APE38" s="131"/>
      <c r="APF38" s="132"/>
      <c r="APG38" s="131"/>
      <c r="APH38" s="131"/>
      <c r="API38" s="131"/>
      <c r="APJ38" s="131"/>
      <c r="APK38" s="131"/>
      <c r="APL38" s="131"/>
      <c r="APM38" s="131"/>
      <c r="APN38" s="131"/>
      <c r="APO38" s="132"/>
      <c r="APP38" s="131"/>
      <c r="APQ38" s="131"/>
      <c r="APR38" s="131"/>
      <c r="APS38" s="131"/>
      <c r="APT38" s="131"/>
      <c r="APU38" s="131"/>
      <c r="APV38" s="131"/>
      <c r="APW38" s="131"/>
      <c r="APX38" s="132"/>
      <c r="APY38" s="131"/>
      <c r="APZ38" s="131"/>
      <c r="AQA38" s="131"/>
      <c r="AQB38" s="131"/>
      <c r="AQC38" s="131"/>
      <c r="AQD38" s="131"/>
      <c r="AQE38" s="131"/>
      <c r="AQF38" s="131"/>
      <c r="AQG38" s="132"/>
      <c r="AQH38" s="131"/>
      <c r="AQI38" s="131"/>
      <c r="AQJ38" s="131"/>
      <c r="AQK38" s="131"/>
      <c r="AQL38" s="131"/>
      <c r="AQM38" s="131"/>
      <c r="AQN38" s="131"/>
      <c r="AQO38" s="131"/>
      <c r="AQP38" s="132"/>
      <c r="AQQ38" s="131"/>
      <c r="AQR38" s="131"/>
      <c r="AQS38" s="131"/>
      <c r="AQT38" s="131"/>
      <c r="AQU38" s="131"/>
      <c r="AQV38" s="131"/>
      <c r="AQW38" s="131"/>
      <c r="AQX38" s="131"/>
      <c r="AQY38" s="132"/>
      <c r="AQZ38" s="131"/>
      <c r="ARA38" s="131"/>
      <c r="ARB38" s="131"/>
      <c r="ARC38" s="131"/>
      <c r="ARD38" s="131"/>
      <c r="ARE38" s="131"/>
      <c r="ARF38" s="131"/>
      <c r="ARG38" s="131"/>
      <c r="ARH38" s="132"/>
      <c r="ARI38" s="131"/>
      <c r="ARJ38" s="131"/>
      <c r="ARK38" s="131"/>
      <c r="ARL38" s="131"/>
      <c r="ARM38" s="131"/>
      <c r="ARN38" s="131"/>
      <c r="ARO38" s="131"/>
      <c r="ARP38" s="131"/>
      <c r="ARQ38" s="132"/>
      <c r="ARR38" s="131"/>
      <c r="ARS38" s="131"/>
      <c r="ART38" s="131"/>
      <c r="ARU38" s="131"/>
      <c r="ARV38" s="131"/>
      <c r="ARW38" s="131"/>
      <c r="ARX38" s="131"/>
      <c r="ARY38" s="131"/>
      <c r="ARZ38" s="132"/>
      <c r="ASA38" s="131"/>
      <c r="ASB38" s="131"/>
      <c r="ASC38" s="131"/>
      <c r="ASD38" s="131"/>
      <c r="ASE38" s="131"/>
      <c r="ASF38" s="131"/>
      <c r="ASG38" s="131"/>
      <c r="ASH38" s="131"/>
      <c r="ASI38" s="132"/>
      <c r="ASJ38" s="131"/>
      <c r="ASK38" s="131"/>
      <c r="ASL38" s="131"/>
      <c r="ASM38" s="131"/>
      <c r="ASN38" s="131"/>
      <c r="ASO38" s="131"/>
      <c r="ASP38" s="131"/>
      <c r="ASQ38" s="131"/>
      <c r="ASR38" s="132"/>
      <c r="ASS38" s="131"/>
      <c r="AST38" s="131"/>
      <c r="ASU38" s="131"/>
      <c r="ASV38" s="131"/>
      <c r="ASW38" s="131"/>
      <c r="ASX38" s="131"/>
      <c r="ASY38" s="131"/>
      <c r="ASZ38" s="131"/>
      <c r="ATA38" s="132"/>
      <c r="ATB38" s="131"/>
      <c r="ATC38" s="131"/>
      <c r="ATD38" s="131"/>
      <c r="ATE38" s="131"/>
      <c r="ATF38" s="131"/>
      <c r="ATG38" s="131"/>
      <c r="ATH38" s="131"/>
      <c r="ATI38" s="131"/>
      <c r="ATJ38" s="132"/>
      <c r="ATK38" s="131"/>
      <c r="ATL38" s="131"/>
      <c r="ATM38" s="131"/>
      <c r="ATN38" s="131"/>
      <c r="ATO38" s="131"/>
      <c r="ATP38" s="131"/>
      <c r="ATQ38" s="131"/>
      <c r="ATR38" s="131"/>
      <c r="ATS38" s="132"/>
      <c r="ATT38" s="131"/>
      <c r="ATU38" s="131"/>
      <c r="ATV38" s="131"/>
      <c r="ATW38" s="131"/>
      <c r="ATX38" s="131"/>
      <c r="ATY38" s="131"/>
      <c r="ATZ38" s="131"/>
      <c r="AUA38" s="131"/>
      <c r="AUB38" s="132"/>
      <c r="AUC38" s="131"/>
      <c r="AUD38" s="131"/>
      <c r="AUE38" s="131"/>
      <c r="AUF38" s="131"/>
      <c r="AUG38" s="131"/>
      <c r="AUH38" s="131"/>
      <c r="AUI38" s="131"/>
      <c r="AUJ38" s="131"/>
      <c r="AUK38" s="132"/>
      <c r="AUL38" s="131"/>
      <c r="AUM38" s="131"/>
      <c r="AUN38" s="131"/>
      <c r="AUO38" s="131"/>
      <c r="AUP38" s="131"/>
      <c r="AUQ38" s="131"/>
      <c r="AUR38" s="131"/>
      <c r="AUS38" s="131"/>
      <c r="AUT38" s="132"/>
      <c r="AUU38" s="131"/>
      <c r="AUV38" s="131"/>
      <c r="AUW38" s="131"/>
      <c r="AUX38" s="131"/>
      <c r="AUY38" s="131"/>
      <c r="AUZ38" s="131"/>
      <c r="AVA38" s="131"/>
      <c r="AVB38" s="131"/>
      <c r="AVC38" s="132"/>
      <c r="AVD38" s="131"/>
      <c r="AVE38" s="131"/>
      <c r="AVF38" s="131"/>
      <c r="AVG38" s="131"/>
      <c r="AVH38" s="131"/>
      <c r="AVI38" s="131"/>
      <c r="AVJ38" s="131"/>
      <c r="AVK38" s="131"/>
      <c r="AVL38" s="132"/>
      <c r="AVM38" s="131"/>
      <c r="AVN38" s="131"/>
      <c r="AVO38" s="131"/>
      <c r="AVP38" s="131"/>
      <c r="AVQ38" s="131"/>
      <c r="AVR38" s="131"/>
      <c r="AVS38" s="131"/>
      <c r="AVT38" s="131"/>
      <c r="AVU38" s="132"/>
      <c r="AVV38" s="131"/>
      <c r="AVW38" s="131"/>
      <c r="AVX38" s="131"/>
      <c r="AVY38" s="131"/>
      <c r="AVZ38" s="131"/>
      <c r="AWA38" s="131"/>
      <c r="AWB38" s="131"/>
      <c r="AWC38" s="131"/>
      <c r="AWD38" s="132"/>
      <c r="AWE38" s="131"/>
      <c r="AWF38" s="131"/>
      <c r="AWG38" s="131"/>
      <c r="AWH38" s="131"/>
      <c r="AWI38" s="131"/>
      <c r="AWJ38" s="131"/>
      <c r="AWK38" s="131"/>
      <c r="AWL38" s="131"/>
      <c r="AWM38" s="132"/>
      <c r="AWN38" s="131"/>
      <c r="AWO38" s="131"/>
      <c r="AWP38" s="131"/>
      <c r="AWQ38" s="131"/>
      <c r="AWR38" s="131"/>
      <c r="AWS38" s="131"/>
      <c r="AWT38" s="131"/>
      <c r="AWU38" s="131"/>
      <c r="AWV38" s="132"/>
      <c r="AWW38" s="131"/>
      <c r="AWX38" s="131"/>
      <c r="AWY38" s="131"/>
      <c r="AWZ38" s="131"/>
      <c r="AXA38" s="131"/>
      <c r="AXB38" s="131"/>
      <c r="AXC38" s="131"/>
      <c r="AXD38" s="131"/>
      <c r="AXE38" s="132"/>
      <c r="AXF38" s="131"/>
      <c r="AXG38" s="131"/>
      <c r="AXH38" s="131"/>
      <c r="AXI38" s="131"/>
      <c r="AXJ38" s="131"/>
      <c r="AXK38" s="131"/>
      <c r="AXL38" s="131"/>
      <c r="AXM38" s="131"/>
      <c r="AXN38" s="132"/>
      <c r="AXO38" s="131"/>
      <c r="AXP38" s="131"/>
      <c r="AXQ38" s="131"/>
      <c r="AXR38" s="131"/>
      <c r="AXS38" s="131"/>
      <c r="AXT38" s="131"/>
      <c r="AXU38" s="131"/>
      <c r="AXV38" s="131"/>
      <c r="AXW38" s="132"/>
      <c r="AXX38" s="131"/>
      <c r="AXY38" s="131"/>
      <c r="AXZ38" s="131"/>
      <c r="AYA38" s="131"/>
      <c r="AYB38" s="131"/>
      <c r="AYC38" s="131"/>
      <c r="AYD38" s="131"/>
      <c r="AYE38" s="131"/>
      <c r="AYF38" s="132"/>
      <c r="AYG38" s="131"/>
      <c r="AYH38" s="131"/>
      <c r="AYI38" s="131"/>
      <c r="AYJ38" s="131"/>
      <c r="AYK38" s="131"/>
      <c r="AYL38" s="131"/>
      <c r="AYM38" s="131"/>
      <c r="AYN38" s="131"/>
      <c r="AYO38" s="132"/>
      <c r="AYP38" s="131"/>
      <c r="AYQ38" s="131"/>
      <c r="AYR38" s="131"/>
      <c r="AYS38" s="131"/>
      <c r="AYT38" s="131"/>
      <c r="AYU38" s="131"/>
      <c r="AYV38" s="131"/>
      <c r="AYW38" s="131"/>
      <c r="AYX38" s="132"/>
      <c r="AYY38" s="131"/>
      <c r="AYZ38" s="131"/>
      <c r="AZA38" s="131"/>
      <c r="AZB38" s="131"/>
      <c r="AZC38" s="131"/>
      <c r="AZD38" s="131"/>
      <c r="AZE38" s="131"/>
      <c r="AZF38" s="131"/>
      <c r="AZG38" s="132"/>
      <c r="AZH38" s="131"/>
      <c r="AZI38" s="131"/>
      <c r="AZJ38" s="131"/>
      <c r="AZK38" s="131"/>
      <c r="AZL38" s="131"/>
      <c r="AZM38" s="131"/>
      <c r="AZN38" s="131"/>
      <c r="AZO38" s="131"/>
      <c r="AZP38" s="132"/>
      <c r="AZQ38" s="131"/>
      <c r="AZR38" s="131"/>
      <c r="AZS38" s="131"/>
      <c r="AZT38" s="131"/>
      <c r="AZU38" s="131"/>
      <c r="AZV38" s="131"/>
      <c r="AZW38" s="131"/>
      <c r="AZX38" s="131"/>
      <c r="AZY38" s="132"/>
      <c r="AZZ38" s="131"/>
      <c r="BAA38" s="131"/>
      <c r="BAB38" s="131"/>
      <c r="BAC38" s="131"/>
      <c r="BAD38" s="131"/>
      <c r="BAE38" s="131"/>
      <c r="BAF38" s="131"/>
      <c r="BAG38" s="131"/>
      <c r="BAH38" s="132"/>
      <c r="BAI38" s="131"/>
      <c r="BAJ38" s="131"/>
      <c r="BAK38" s="131"/>
      <c r="BAL38" s="131"/>
      <c r="BAM38" s="131"/>
      <c r="BAN38" s="131"/>
      <c r="BAO38" s="131"/>
      <c r="BAP38" s="131"/>
      <c r="BAQ38" s="132"/>
      <c r="BAR38" s="131"/>
      <c r="BAS38" s="131"/>
      <c r="BAT38" s="131"/>
      <c r="BAU38" s="131"/>
      <c r="BAV38" s="131"/>
      <c r="BAW38" s="131"/>
      <c r="BAX38" s="131"/>
      <c r="BAY38" s="131"/>
      <c r="BAZ38" s="132"/>
      <c r="BBA38" s="131"/>
      <c r="BBB38" s="131"/>
      <c r="BBC38" s="131"/>
      <c r="BBD38" s="131"/>
      <c r="BBE38" s="131"/>
      <c r="BBF38" s="131"/>
      <c r="BBG38" s="131"/>
      <c r="BBH38" s="131"/>
      <c r="BBI38" s="132"/>
      <c r="BBJ38" s="131"/>
      <c r="BBK38" s="131"/>
      <c r="BBL38" s="131"/>
      <c r="BBM38" s="131"/>
      <c r="BBN38" s="131"/>
      <c r="BBO38" s="131"/>
      <c r="BBP38" s="131"/>
      <c r="BBQ38" s="131"/>
      <c r="BBR38" s="132"/>
      <c r="BBS38" s="131"/>
      <c r="BBT38" s="131"/>
      <c r="BBU38" s="131"/>
      <c r="BBV38" s="131"/>
      <c r="BBW38" s="131"/>
      <c r="BBX38" s="131"/>
      <c r="BBY38" s="131"/>
      <c r="BBZ38" s="131"/>
      <c r="BCA38" s="132"/>
      <c r="BCB38" s="131"/>
      <c r="BCC38" s="131"/>
      <c r="BCD38" s="131"/>
      <c r="BCE38" s="131"/>
      <c r="BCF38" s="131"/>
      <c r="BCG38" s="131"/>
      <c r="BCH38" s="131"/>
      <c r="BCI38" s="131"/>
      <c r="BCJ38" s="132"/>
      <c r="BCK38" s="131"/>
      <c r="BCL38" s="131"/>
      <c r="BCM38" s="131"/>
      <c r="BCN38" s="131"/>
      <c r="BCO38" s="131"/>
      <c r="BCP38" s="131"/>
      <c r="BCQ38" s="131"/>
      <c r="BCR38" s="131"/>
      <c r="BCS38" s="132"/>
      <c r="BCT38" s="131"/>
      <c r="BCU38" s="131"/>
      <c r="BCV38" s="131"/>
      <c r="BCW38" s="131"/>
      <c r="BCX38" s="131"/>
      <c r="BCY38" s="131"/>
      <c r="BCZ38" s="131"/>
      <c r="BDA38" s="131"/>
      <c r="BDB38" s="132"/>
      <c r="BDC38" s="131"/>
      <c r="BDD38" s="131"/>
      <c r="BDE38" s="131"/>
      <c r="BDF38" s="131"/>
      <c r="BDG38" s="131"/>
      <c r="BDH38" s="131"/>
      <c r="BDI38" s="131"/>
      <c r="BDJ38" s="131"/>
      <c r="BDK38" s="132"/>
      <c r="BDL38" s="131"/>
      <c r="BDM38" s="131"/>
      <c r="BDN38" s="131"/>
      <c r="BDO38" s="131"/>
      <c r="BDP38" s="131"/>
      <c r="BDQ38" s="131"/>
      <c r="BDR38" s="131"/>
      <c r="BDS38" s="131"/>
      <c r="BDT38" s="132"/>
      <c r="BDU38" s="131"/>
      <c r="BDV38" s="131"/>
      <c r="BDW38" s="131"/>
      <c r="BDX38" s="131"/>
      <c r="BDY38" s="131"/>
      <c r="BDZ38" s="131"/>
      <c r="BEA38" s="131"/>
      <c r="BEB38" s="131"/>
      <c r="BEC38" s="132"/>
      <c r="BED38" s="131"/>
      <c r="BEE38" s="131"/>
      <c r="BEF38" s="131"/>
      <c r="BEG38" s="131"/>
      <c r="BEH38" s="131"/>
      <c r="BEI38" s="131"/>
      <c r="BEJ38" s="131"/>
      <c r="BEK38" s="131"/>
      <c r="BEL38" s="132"/>
      <c r="BEM38" s="131"/>
      <c r="BEN38" s="131"/>
      <c r="BEO38" s="131"/>
      <c r="BEP38" s="131"/>
      <c r="BEQ38" s="131"/>
      <c r="BER38" s="131"/>
      <c r="BES38" s="131"/>
      <c r="BET38" s="131"/>
      <c r="BEU38" s="132"/>
      <c r="BEV38" s="131"/>
      <c r="BEW38" s="131"/>
      <c r="BEX38" s="131"/>
      <c r="BEY38" s="131"/>
      <c r="BEZ38" s="131"/>
      <c r="BFA38" s="131"/>
      <c r="BFB38" s="131"/>
      <c r="BFC38" s="131"/>
      <c r="BFD38" s="132"/>
      <c r="BFE38" s="131"/>
      <c r="BFF38" s="131"/>
      <c r="BFG38" s="131"/>
      <c r="BFH38" s="131"/>
      <c r="BFI38" s="131"/>
      <c r="BFJ38" s="131"/>
      <c r="BFK38" s="131"/>
      <c r="BFL38" s="131"/>
      <c r="BFM38" s="132"/>
      <c r="BFN38" s="131"/>
      <c r="BFO38" s="131"/>
      <c r="BFP38" s="131"/>
      <c r="BFQ38" s="131"/>
      <c r="BFR38" s="131"/>
      <c r="BFS38" s="131"/>
      <c r="BFT38" s="131"/>
      <c r="BFU38" s="131"/>
      <c r="BFV38" s="132"/>
      <c r="BFW38" s="131"/>
      <c r="BFX38" s="131"/>
      <c r="BFY38" s="131"/>
      <c r="BFZ38" s="131"/>
      <c r="BGA38" s="131"/>
      <c r="BGB38" s="131"/>
      <c r="BGC38" s="131"/>
      <c r="BGD38" s="131"/>
      <c r="BGE38" s="132"/>
      <c r="BGF38" s="131"/>
      <c r="BGG38" s="131"/>
      <c r="BGH38" s="131"/>
      <c r="BGI38" s="131"/>
      <c r="BGJ38" s="131"/>
      <c r="BGK38" s="131"/>
      <c r="BGL38" s="131"/>
      <c r="BGM38" s="131"/>
      <c r="BGN38" s="132"/>
      <c r="BGO38" s="131"/>
      <c r="BGP38" s="131"/>
      <c r="BGQ38" s="131"/>
      <c r="BGR38" s="131"/>
      <c r="BGS38" s="131"/>
      <c r="BGT38" s="131"/>
      <c r="BGU38" s="131"/>
      <c r="BGV38" s="131"/>
      <c r="BGW38" s="132"/>
      <c r="BGX38" s="131"/>
      <c r="BGY38" s="131"/>
      <c r="BGZ38" s="131"/>
      <c r="BHA38" s="131"/>
      <c r="BHB38" s="131"/>
      <c r="BHC38" s="131"/>
      <c r="BHD38" s="131"/>
      <c r="BHE38" s="131"/>
      <c r="BHF38" s="132"/>
      <c r="BHG38" s="131"/>
      <c r="BHH38" s="131"/>
      <c r="BHI38" s="131"/>
      <c r="BHJ38" s="131"/>
      <c r="BHK38" s="131"/>
      <c r="BHL38" s="131"/>
      <c r="BHM38" s="131"/>
      <c r="BHN38" s="131"/>
      <c r="BHO38" s="132"/>
      <c r="BHP38" s="131"/>
      <c r="BHQ38" s="131"/>
      <c r="BHR38" s="131"/>
      <c r="BHS38" s="131"/>
      <c r="BHT38" s="131"/>
      <c r="BHU38" s="131"/>
      <c r="BHV38" s="131"/>
      <c r="BHW38" s="131"/>
      <c r="BHX38" s="132"/>
      <c r="BHY38" s="131"/>
      <c r="BHZ38" s="131"/>
      <c r="BIA38" s="131"/>
      <c r="BIB38" s="131"/>
      <c r="BIC38" s="131"/>
      <c r="BID38" s="131"/>
      <c r="BIE38" s="131"/>
      <c r="BIF38" s="131"/>
      <c r="BIG38" s="132"/>
      <c r="BIH38" s="131"/>
      <c r="BII38" s="131"/>
      <c r="BIJ38" s="131"/>
      <c r="BIK38" s="131"/>
      <c r="BIL38" s="131"/>
      <c r="BIM38" s="131"/>
      <c r="BIN38" s="131"/>
      <c r="BIO38" s="131"/>
      <c r="BIP38" s="132"/>
      <c r="BIQ38" s="131"/>
      <c r="BIR38" s="131"/>
      <c r="BIS38" s="131"/>
      <c r="BIT38" s="131"/>
      <c r="BIU38" s="131"/>
      <c r="BIV38" s="131"/>
      <c r="BIW38" s="131"/>
      <c r="BIX38" s="131"/>
      <c r="BIY38" s="132"/>
      <c r="BIZ38" s="131"/>
      <c r="BJA38" s="131"/>
      <c r="BJB38" s="131"/>
      <c r="BJC38" s="131"/>
      <c r="BJD38" s="131"/>
      <c r="BJE38" s="131"/>
      <c r="BJF38" s="131"/>
      <c r="BJG38" s="131"/>
      <c r="BJH38" s="132"/>
      <c r="BJI38" s="131"/>
      <c r="BJJ38" s="131"/>
      <c r="BJK38" s="131"/>
      <c r="BJL38" s="131"/>
      <c r="BJM38" s="131"/>
      <c r="BJN38" s="131"/>
      <c r="BJO38" s="131"/>
      <c r="BJP38" s="131"/>
      <c r="BJQ38" s="132"/>
      <c r="BJR38" s="131"/>
      <c r="BJS38" s="131"/>
      <c r="BJT38" s="131"/>
      <c r="BJU38" s="131"/>
      <c r="BJV38" s="131"/>
      <c r="BJW38" s="131"/>
      <c r="BJX38" s="131"/>
      <c r="BJY38" s="131"/>
      <c r="BJZ38" s="132"/>
      <c r="BKA38" s="131"/>
      <c r="BKB38" s="131"/>
      <c r="BKC38" s="131"/>
      <c r="BKD38" s="131"/>
      <c r="BKE38" s="131"/>
      <c r="BKF38" s="131"/>
      <c r="BKG38" s="131"/>
      <c r="BKH38" s="131"/>
      <c r="BKI38" s="132"/>
      <c r="BKJ38" s="131"/>
      <c r="BKK38" s="131"/>
      <c r="BKL38" s="131"/>
      <c r="BKM38" s="131"/>
      <c r="BKN38" s="131"/>
      <c r="BKO38" s="131"/>
      <c r="BKP38" s="131"/>
      <c r="BKQ38" s="131"/>
      <c r="BKR38" s="132"/>
      <c r="BKS38" s="131"/>
      <c r="BKT38" s="131"/>
      <c r="BKU38" s="131"/>
      <c r="BKV38" s="131"/>
      <c r="BKW38" s="131"/>
      <c r="BKX38" s="131"/>
      <c r="BKY38" s="131"/>
      <c r="BKZ38" s="131"/>
      <c r="BLA38" s="132"/>
      <c r="BLB38" s="131"/>
      <c r="BLC38" s="131"/>
      <c r="BLD38" s="131"/>
      <c r="BLE38" s="131"/>
      <c r="BLF38" s="131"/>
      <c r="BLG38" s="131"/>
      <c r="BLH38" s="131"/>
      <c r="BLI38" s="131"/>
      <c r="BLJ38" s="132"/>
      <c r="BLK38" s="131"/>
      <c r="BLL38" s="131"/>
      <c r="BLM38" s="131"/>
      <c r="BLN38" s="131"/>
      <c r="BLO38" s="131"/>
      <c r="BLP38" s="131"/>
      <c r="BLQ38" s="131"/>
      <c r="BLR38" s="131"/>
      <c r="BLS38" s="132"/>
      <c r="BLT38" s="131"/>
      <c r="BLU38" s="131"/>
      <c r="BLV38" s="131"/>
      <c r="BLW38" s="131"/>
      <c r="BLX38" s="131"/>
      <c r="BLY38" s="131"/>
      <c r="BLZ38" s="131"/>
      <c r="BMA38" s="131"/>
      <c r="BMB38" s="132"/>
      <c r="BMC38" s="131"/>
      <c r="BMD38" s="131"/>
      <c r="BME38" s="131"/>
      <c r="BMF38" s="131"/>
      <c r="BMG38" s="131"/>
      <c r="BMH38" s="131"/>
      <c r="BMI38" s="131"/>
      <c r="BMJ38" s="131"/>
      <c r="BMK38" s="132"/>
      <c r="BML38" s="131"/>
      <c r="BMM38" s="131"/>
      <c r="BMN38" s="131"/>
      <c r="BMO38" s="131"/>
      <c r="BMP38" s="131"/>
      <c r="BMQ38" s="131"/>
      <c r="BMR38" s="131"/>
      <c r="BMS38" s="131"/>
      <c r="BMT38" s="132"/>
      <c r="BMU38" s="131"/>
      <c r="BMV38" s="131"/>
      <c r="BMW38" s="131"/>
      <c r="BMX38" s="131"/>
      <c r="BMY38" s="131"/>
      <c r="BMZ38" s="131"/>
      <c r="BNA38" s="131"/>
      <c r="BNB38" s="131"/>
      <c r="BNC38" s="132"/>
      <c r="BND38" s="131"/>
      <c r="BNE38" s="131"/>
      <c r="BNF38" s="131"/>
      <c r="BNG38" s="131"/>
      <c r="BNH38" s="131"/>
      <c r="BNI38" s="131"/>
      <c r="BNJ38" s="131"/>
      <c r="BNK38" s="131"/>
      <c r="BNL38" s="132"/>
      <c r="BNM38" s="131"/>
      <c r="BNN38" s="131"/>
      <c r="BNO38" s="131"/>
      <c r="BNP38" s="131"/>
      <c r="BNQ38" s="131"/>
      <c r="BNR38" s="131"/>
      <c r="BNS38" s="131"/>
      <c r="BNT38" s="131"/>
      <c r="BNU38" s="132"/>
      <c r="BNV38" s="131"/>
      <c r="BNW38" s="131"/>
      <c r="BNX38" s="131"/>
      <c r="BNY38" s="131"/>
      <c r="BNZ38" s="131"/>
      <c r="BOA38" s="131"/>
      <c r="BOB38" s="131"/>
      <c r="BOC38" s="131"/>
      <c r="BOD38" s="132"/>
      <c r="BOE38" s="131"/>
      <c r="BOF38" s="131"/>
      <c r="BOG38" s="131"/>
      <c r="BOH38" s="131"/>
      <c r="BOI38" s="131"/>
      <c r="BOJ38" s="131"/>
      <c r="BOK38" s="131"/>
      <c r="BOL38" s="131"/>
      <c r="BOM38" s="132"/>
      <c r="BON38" s="131"/>
      <c r="BOO38" s="131"/>
      <c r="BOP38" s="131"/>
      <c r="BOQ38" s="131"/>
      <c r="BOR38" s="131"/>
      <c r="BOS38" s="131"/>
      <c r="BOT38" s="131"/>
      <c r="BOU38" s="131"/>
      <c r="BOV38" s="132"/>
      <c r="BOW38" s="131"/>
      <c r="BOX38" s="131"/>
      <c r="BOY38" s="131"/>
      <c r="BOZ38" s="131"/>
      <c r="BPA38" s="131"/>
      <c r="BPB38" s="131"/>
      <c r="BPC38" s="131"/>
      <c r="BPD38" s="131"/>
      <c r="BPE38" s="132"/>
      <c r="BPF38" s="131"/>
      <c r="BPG38" s="131"/>
      <c r="BPH38" s="131"/>
      <c r="BPI38" s="131"/>
      <c r="BPJ38" s="131"/>
      <c r="BPK38" s="131"/>
      <c r="BPL38" s="131"/>
      <c r="BPM38" s="131"/>
      <c r="BPN38" s="132"/>
      <c r="BPO38" s="131"/>
      <c r="BPP38" s="131"/>
      <c r="BPQ38" s="131"/>
      <c r="BPR38" s="131"/>
      <c r="BPS38" s="131"/>
      <c r="BPT38" s="131"/>
      <c r="BPU38" s="131"/>
      <c r="BPV38" s="131"/>
      <c r="BPW38" s="132"/>
      <c r="BPX38" s="131"/>
      <c r="BPY38" s="131"/>
      <c r="BPZ38" s="131"/>
      <c r="BQA38" s="131"/>
      <c r="BQB38" s="131"/>
      <c r="BQC38" s="131"/>
      <c r="BQD38" s="131"/>
      <c r="BQE38" s="131"/>
      <c r="BQF38" s="132"/>
      <c r="BQG38" s="131"/>
      <c r="BQH38" s="131"/>
      <c r="BQI38" s="131"/>
      <c r="BQJ38" s="131"/>
      <c r="BQK38" s="131"/>
      <c r="BQL38" s="131"/>
      <c r="BQM38" s="131"/>
      <c r="BQN38" s="131"/>
      <c r="BQO38" s="132"/>
      <c r="BQP38" s="131"/>
      <c r="BQQ38" s="131"/>
      <c r="BQR38" s="131"/>
      <c r="BQS38" s="131"/>
      <c r="BQT38" s="131"/>
      <c r="BQU38" s="131"/>
      <c r="BQV38" s="131"/>
      <c r="BQW38" s="131"/>
      <c r="BQX38" s="132"/>
      <c r="BQY38" s="131"/>
      <c r="BQZ38" s="131"/>
      <c r="BRA38" s="131"/>
      <c r="BRB38" s="131"/>
      <c r="BRC38" s="131"/>
      <c r="BRD38" s="131"/>
      <c r="BRE38" s="131"/>
      <c r="BRF38" s="131"/>
      <c r="BRG38" s="132"/>
      <c r="BRH38" s="131"/>
      <c r="BRI38" s="131"/>
      <c r="BRJ38" s="131"/>
      <c r="BRK38" s="131"/>
      <c r="BRL38" s="131"/>
      <c r="BRM38" s="131"/>
      <c r="BRN38" s="131"/>
      <c r="BRO38" s="131"/>
      <c r="BRP38" s="132"/>
      <c r="BRQ38" s="131"/>
      <c r="BRR38" s="131"/>
      <c r="BRS38" s="131"/>
      <c r="BRT38" s="131"/>
      <c r="BRU38" s="131"/>
      <c r="BRV38" s="131"/>
      <c r="BRW38" s="131"/>
      <c r="BRX38" s="131"/>
      <c r="BRY38" s="132"/>
      <c r="BRZ38" s="131"/>
      <c r="BSA38" s="131"/>
      <c r="BSB38" s="131"/>
      <c r="BSC38" s="131"/>
      <c r="BSD38" s="131"/>
      <c r="BSE38" s="131"/>
      <c r="BSF38" s="131"/>
      <c r="BSG38" s="131"/>
      <c r="BSH38" s="132"/>
      <c r="BSI38" s="131"/>
      <c r="BSJ38" s="131"/>
      <c r="BSK38" s="131"/>
      <c r="BSL38" s="131"/>
      <c r="BSM38" s="131"/>
      <c r="BSN38" s="131"/>
      <c r="BSO38" s="131"/>
      <c r="BSP38" s="131"/>
      <c r="BSQ38" s="132"/>
      <c r="BSR38" s="131"/>
      <c r="BSS38" s="131"/>
      <c r="BST38" s="131"/>
      <c r="BSU38" s="131"/>
      <c r="BSV38" s="131"/>
      <c r="BSW38" s="131"/>
      <c r="BSX38" s="131"/>
      <c r="BSY38" s="131"/>
      <c r="BSZ38" s="132"/>
      <c r="BTA38" s="131"/>
      <c r="BTB38" s="131"/>
      <c r="BTC38" s="131"/>
      <c r="BTD38" s="131"/>
      <c r="BTE38" s="131"/>
      <c r="BTF38" s="131"/>
      <c r="BTG38" s="131"/>
      <c r="BTH38" s="131"/>
      <c r="BTI38" s="132"/>
      <c r="BTJ38" s="131"/>
      <c r="BTK38" s="131"/>
      <c r="BTL38" s="131"/>
      <c r="BTM38" s="131"/>
      <c r="BTN38" s="131"/>
      <c r="BTO38" s="131"/>
      <c r="BTP38" s="131"/>
      <c r="BTQ38" s="131"/>
      <c r="BTR38" s="132"/>
      <c r="BTS38" s="131"/>
      <c r="BTT38" s="131"/>
      <c r="BTU38" s="131"/>
      <c r="BTV38" s="131"/>
      <c r="BTW38" s="131"/>
      <c r="BTX38" s="131"/>
      <c r="BTY38" s="131"/>
      <c r="BTZ38" s="131"/>
      <c r="BUA38" s="132"/>
      <c r="BUB38" s="131"/>
      <c r="BUC38" s="131"/>
      <c r="BUD38" s="131"/>
      <c r="BUE38" s="131"/>
      <c r="BUF38" s="131"/>
      <c r="BUG38" s="131"/>
      <c r="BUH38" s="131"/>
      <c r="BUI38" s="131"/>
      <c r="BUJ38" s="132"/>
      <c r="BUK38" s="131"/>
      <c r="BUL38" s="131"/>
      <c r="BUM38" s="131"/>
      <c r="BUN38" s="131"/>
      <c r="BUO38" s="131"/>
      <c r="BUP38" s="131"/>
      <c r="BUQ38" s="131"/>
      <c r="BUR38" s="131"/>
      <c r="BUS38" s="132"/>
      <c r="BUT38" s="131"/>
      <c r="BUU38" s="131"/>
      <c r="BUV38" s="131"/>
      <c r="BUW38" s="131"/>
      <c r="BUX38" s="131"/>
      <c r="BUY38" s="131"/>
      <c r="BUZ38" s="131"/>
      <c r="BVA38" s="131"/>
      <c r="BVB38" s="132"/>
      <c r="BVC38" s="131"/>
      <c r="BVD38" s="131"/>
      <c r="BVE38" s="131"/>
      <c r="BVF38" s="131"/>
      <c r="BVG38" s="131"/>
      <c r="BVH38" s="131"/>
      <c r="BVI38" s="131"/>
      <c r="BVJ38" s="131"/>
      <c r="BVK38" s="132"/>
      <c r="BVL38" s="131"/>
      <c r="BVM38" s="131"/>
      <c r="BVN38" s="131"/>
      <c r="BVO38" s="131"/>
      <c r="BVP38" s="131"/>
      <c r="BVQ38" s="131"/>
      <c r="BVR38" s="131"/>
      <c r="BVS38" s="131"/>
      <c r="BVT38" s="132"/>
      <c r="BVU38" s="131"/>
      <c r="BVV38" s="131"/>
      <c r="BVW38" s="131"/>
      <c r="BVX38" s="131"/>
      <c r="BVY38" s="131"/>
      <c r="BVZ38" s="131"/>
      <c r="BWA38" s="131"/>
      <c r="BWB38" s="131"/>
      <c r="BWC38" s="132"/>
      <c r="BWD38" s="131"/>
      <c r="BWE38" s="131"/>
      <c r="BWF38" s="131"/>
      <c r="BWG38" s="131"/>
      <c r="BWH38" s="131"/>
      <c r="BWI38" s="131"/>
      <c r="BWJ38" s="131"/>
      <c r="BWK38" s="131"/>
      <c r="BWL38" s="132"/>
      <c r="BWM38" s="131"/>
      <c r="BWN38" s="131"/>
      <c r="BWO38" s="131"/>
      <c r="BWP38" s="131"/>
      <c r="BWQ38" s="131"/>
      <c r="BWR38" s="131"/>
      <c r="BWS38" s="131"/>
      <c r="BWT38" s="131"/>
      <c r="BWU38" s="132"/>
      <c r="BWV38" s="131"/>
      <c r="BWW38" s="131"/>
      <c r="BWX38" s="131"/>
      <c r="BWY38" s="131"/>
      <c r="BWZ38" s="131"/>
      <c r="BXA38" s="131"/>
      <c r="BXB38" s="131"/>
      <c r="BXC38" s="131"/>
      <c r="BXD38" s="132"/>
      <c r="BXE38" s="131"/>
      <c r="BXF38" s="131"/>
      <c r="BXG38" s="131"/>
      <c r="BXH38" s="131"/>
      <c r="BXI38" s="131"/>
      <c r="BXJ38" s="131"/>
      <c r="BXK38" s="131"/>
      <c r="BXL38" s="131"/>
      <c r="BXM38" s="132"/>
      <c r="BXN38" s="131"/>
      <c r="BXO38" s="131"/>
      <c r="BXP38" s="131"/>
      <c r="BXQ38" s="131"/>
      <c r="BXR38" s="131"/>
      <c r="BXS38" s="131"/>
      <c r="BXT38" s="131"/>
      <c r="BXU38" s="131"/>
      <c r="BXV38" s="132"/>
      <c r="BXW38" s="131"/>
      <c r="BXX38" s="131"/>
      <c r="BXY38" s="131"/>
      <c r="BXZ38" s="131"/>
      <c r="BYA38" s="131"/>
      <c r="BYB38" s="131"/>
      <c r="BYC38" s="131"/>
      <c r="BYD38" s="131"/>
      <c r="BYE38" s="132"/>
      <c r="BYF38" s="131"/>
      <c r="BYG38" s="131"/>
      <c r="BYH38" s="131"/>
      <c r="BYI38" s="131"/>
      <c r="BYJ38" s="131"/>
      <c r="BYK38" s="131"/>
      <c r="BYL38" s="131"/>
      <c r="BYM38" s="131"/>
      <c r="BYN38" s="132"/>
      <c r="BYO38" s="131"/>
      <c r="BYP38" s="131"/>
      <c r="BYQ38" s="131"/>
      <c r="BYR38" s="131"/>
      <c r="BYS38" s="131"/>
      <c r="BYT38" s="131"/>
      <c r="BYU38" s="131"/>
      <c r="BYV38" s="131"/>
      <c r="BYW38" s="132"/>
      <c r="BYX38" s="131"/>
      <c r="BYY38" s="131"/>
      <c r="BYZ38" s="131"/>
      <c r="BZA38" s="131"/>
      <c r="BZB38" s="131"/>
      <c r="BZC38" s="131"/>
      <c r="BZD38" s="131"/>
      <c r="BZE38" s="131"/>
      <c r="BZF38" s="132"/>
      <c r="BZG38" s="131"/>
      <c r="BZH38" s="131"/>
      <c r="BZI38" s="131"/>
      <c r="BZJ38" s="131"/>
      <c r="BZK38" s="131"/>
      <c r="BZL38" s="131"/>
      <c r="BZM38" s="131"/>
      <c r="BZN38" s="131"/>
      <c r="BZO38" s="132"/>
      <c r="BZP38" s="131"/>
      <c r="BZQ38" s="131"/>
      <c r="BZR38" s="131"/>
      <c r="BZS38" s="131"/>
      <c r="BZT38" s="131"/>
      <c r="BZU38" s="131"/>
      <c r="BZV38" s="131"/>
      <c r="BZW38" s="131"/>
      <c r="BZX38" s="132"/>
      <c r="BZY38" s="131"/>
      <c r="BZZ38" s="131"/>
      <c r="CAA38" s="131"/>
      <c r="CAB38" s="131"/>
      <c r="CAC38" s="131"/>
      <c r="CAD38" s="131"/>
      <c r="CAE38" s="131"/>
      <c r="CAF38" s="131"/>
      <c r="CAG38" s="132"/>
      <c r="CAH38" s="131"/>
      <c r="CAI38" s="131"/>
      <c r="CAJ38" s="131"/>
      <c r="CAK38" s="131"/>
      <c r="CAL38" s="131"/>
      <c r="CAM38" s="131"/>
      <c r="CAN38" s="131"/>
      <c r="CAO38" s="131"/>
      <c r="CAP38" s="132"/>
      <c r="CAQ38" s="131"/>
      <c r="CAR38" s="131"/>
      <c r="CAS38" s="131"/>
      <c r="CAT38" s="131"/>
      <c r="CAU38" s="131"/>
      <c r="CAV38" s="131"/>
      <c r="CAW38" s="131"/>
      <c r="CAX38" s="131"/>
      <c r="CAY38" s="132"/>
      <c r="CAZ38" s="131"/>
      <c r="CBA38" s="131"/>
      <c r="CBB38" s="131"/>
      <c r="CBC38" s="131"/>
      <c r="CBD38" s="131"/>
      <c r="CBE38" s="131"/>
      <c r="CBF38" s="131"/>
      <c r="CBG38" s="131"/>
      <c r="CBH38" s="132"/>
      <c r="CBI38" s="131"/>
      <c r="CBJ38" s="131"/>
      <c r="CBK38" s="131"/>
      <c r="CBL38" s="131"/>
      <c r="CBM38" s="131"/>
      <c r="CBN38" s="131"/>
      <c r="CBO38" s="131"/>
      <c r="CBP38" s="131"/>
      <c r="CBQ38" s="132"/>
      <c r="CBR38" s="131"/>
      <c r="CBS38" s="131"/>
      <c r="CBT38" s="131"/>
      <c r="CBU38" s="131"/>
      <c r="CBV38" s="131"/>
      <c r="CBW38" s="131"/>
      <c r="CBX38" s="131"/>
      <c r="CBY38" s="131"/>
      <c r="CBZ38" s="132"/>
      <c r="CCA38" s="131"/>
      <c r="CCB38" s="131"/>
      <c r="CCC38" s="131"/>
      <c r="CCD38" s="131"/>
      <c r="CCE38" s="131"/>
      <c r="CCF38" s="131"/>
      <c r="CCG38" s="131"/>
      <c r="CCH38" s="131"/>
      <c r="CCI38" s="132"/>
      <c r="CCJ38" s="131"/>
      <c r="CCK38" s="131"/>
      <c r="CCL38" s="131"/>
      <c r="CCM38" s="131"/>
      <c r="CCN38" s="131"/>
      <c r="CCO38" s="131"/>
      <c r="CCP38" s="131"/>
      <c r="CCQ38" s="131"/>
      <c r="CCR38" s="132"/>
      <c r="CCS38" s="131"/>
      <c r="CCT38" s="131"/>
      <c r="CCU38" s="131"/>
      <c r="CCV38" s="131"/>
      <c r="CCW38" s="131"/>
      <c r="CCX38" s="131"/>
      <c r="CCY38" s="131"/>
      <c r="CCZ38" s="131"/>
      <c r="CDA38" s="132"/>
      <c r="CDB38" s="131"/>
      <c r="CDC38" s="131"/>
      <c r="CDD38" s="131"/>
      <c r="CDE38" s="131"/>
      <c r="CDF38" s="131"/>
      <c r="CDG38" s="131"/>
      <c r="CDH38" s="131"/>
      <c r="CDI38" s="131"/>
      <c r="CDJ38" s="132"/>
      <c r="CDK38" s="131"/>
      <c r="CDL38" s="131"/>
      <c r="CDM38" s="131"/>
      <c r="CDN38" s="131"/>
      <c r="CDO38" s="131"/>
      <c r="CDP38" s="131"/>
      <c r="CDQ38" s="131"/>
      <c r="CDR38" s="131"/>
      <c r="CDS38" s="132"/>
      <c r="CDT38" s="131"/>
      <c r="CDU38" s="131"/>
      <c r="CDV38" s="131"/>
      <c r="CDW38" s="131"/>
      <c r="CDX38" s="131"/>
      <c r="CDY38" s="131"/>
      <c r="CDZ38" s="131"/>
      <c r="CEA38" s="131"/>
      <c r="CEB38" s="132"/>
      <c r="CEC38" s="131"/>
      <c r="CED38" s="131"/>
      <c r="CEE38" s="131"/>
      <c r="CEF38" s="131"/>
      <c r="CEG38" s="131"/>
      <c r="CEH38" s="131"/>
      <c r="CEI38" s="131"/>
      <c r="CEJ38" s="131"/>
      <c r="CEK38" s="132"/>
      <c r="CEL38" s="131"/>
      <c r="CEM38" s="131"/>
      <c r="CEN38" s="131"/>
      <c r="CEO38" s="131"/>
      <c r="CEP38" s="131"/>
      <c r="CEQ38" s="131"/>
      <c r="CER38" s="131"/>
      <c r="CES38" s="131"/>
      <c r="CET38" s="132"/>
      <c r="CEU38" s="131"/>
      <c r="CEV38" s="131"/>
      <c r="CEW38" s="131"/>
      <c r="CEX38" s="131"/>
      <c r="CEY38" s="131"/>
      <c r="CEZ38" s="131"/>
      <c r="CFA38" s="131"/>
      <c r="CFB38" s="131"/>
      <c r="CFC38" s="132"/>
      <c r="CFD38" s="131"/>
      <c r="CFE38" s="131"/>
      <c r="CFF38" s="131"/>
      <c r="CFG38" s="131"/>
      <c r="CFH38" s="131"/>
      <c r="CFI38" s="131"/>
      <c r="CFJ38" s="131"/>
      <c r="CFK38" s="131"/>
      <c r="CFL38" s="132"/>
      <c r="CFM38" s="131"/>
      <c r="CFN38" s="131"/>
      <c r="CFO38" s="131"/>
      <c r="CFP38" s="131"/>
      <c r="CFQ38" s="131"/>
      <c r="CFR38" s="131"/>
      <c r="CFS38" s="131"/>
      <c r="CFT38" s="131"/>
      <c r="CFU38" s="132"/>
      <c r="CFV38" s="131"/>
      <c r="CFW38" s="131"/>
      <c r="CFX38" s="131"/>
      <c r="CFY38" s="131"/>
      <c r="CFZ38" s="131"/>
      <c r="CGA38" s="131"/>
      <c r="CGB38" s="131"/>
      <c r="CGC38" s="131"/>
      <c r="CGD38" s="132"/>
      <c r="CGE38" s="131"/>
      <c r="CGF38" s="131"/>
      <c r="CGG38" s="131"/>
      <c r="CGH38" s="131"/>
      <c r="CGI38" s="131"/>
      <c r="CGJ38" s="131"/>
      <c r="CGK38" s="131"/>
      <c r="CGL38" s="131"/>
      <c r="CGM38" s="132"/>
      <c r="CGN38" s="131"/>
      <c r="CGO38" s="131"/>
      <c r="CGP38" s="131"/>
      <c r="CGQ38" s="131"/>
      <c r="CGR38" s="131"/>
      <c r="CGS38" s="131"/>
      <c r="CGT38" s="131"/>
      <c r="CGU38" s="131"/>
      <c r="CGV38" s="132"/>
      <c r="CGW38" s="131"/>
      <c r="CGX38" s="131"/>
      <c r="CGY38" s="131"/>
      <c r="CGZ38" s="131"/>
      <c r="CHA38" s="131"/>
      <c r="CHB38" s="131"/>
      <c r="CHC38" s="131"/>
      <c r="CHD38" s="131"/>
      <c r="CHE38" s="132"/>
      <c r="CHF38" s="131"/>
      <c r="CHG38" s="131"/>
      <c r="CHH38" s="131"/>
      <c r="CHI38" s="131"/>
      <c r="CHJ38" s="131"/>
      <c r="CHK38" s="131"/>
      <c r="CHL38" s="131"/>
      <c r="CHM38" s="131"/>
      <c r="CHN38" s="132"/>
      <c r="CHO38" s="131"/>
      <c r="CHP38" s="131"/>
      <c r="CHQ38" s="131"/>
      <c r="CHR38" s="131"/>
      <c r="CHS38" s="131"/>
      <c r="CHT38" s="131"/>
      <c r="CHU38" s="131"/>
      <c r="CHV38" s="131"/>
      <c r="CHW38" s="132"/>
      <c r="CHX38" s="131"/>
      <c r="CHY38" s="131"/>
      <c r="CHZ38" s="131"/>
      <c r="CIA38" s="131"/>
      <c r="CIB38" s="131"/>
      <c r="CIC38" s="131"/>
      <c r="CID38" s="131"/>
      <c r="CIE38" s="131"/>
      <c r="CIF38" s="132"/>
      <c r="CIG38" s="131"/>
      <c r="CIH38" s="131"/>
      <c r="CII38" s="131"/>
      <c r="CIJ38" s="131"/>
      <c r="CIK38" s="131"/>
      <c r="CIL38" s="131"/>
      <c r="CIM38" s="131"/>
      <c r="CIN38" s="131"/>
      <c r="CIO38" s="132"/>
      <c r="CIP38" s="131"/>
      <c r="CIQ38" s="131"/>
      <c r="CIR38" s="131"/>
      <c r="CIS38" s="131"/>
      <c r="CIT38" s="131"/>
      <c r="CIU38" s="131"/>
      <c r="CIV38" s="131"/>
      <c r="CIW38" s="131"/>
      <c r="CIX38" s="132"/>
      <c r="CIY38" s="131"/>
      <c r="CIZ38" s="131"/>
      <c r="CJA38" s="131"/>
      <c r="CJB38" s="131"/>
      <c r="CJC38" s="131"/>
      <c r="CJD38" s="131"/>
      <c r="CJE38" s="131"/>
      <c r="CJF38" s="131"/>
      <c r="CJG38" s="132"/>
      <c r="CJH38" s="131"/>
      <c r="CJI38" s="131"/>
      <c r="CJJ38" s="131"/>
      <c r="CJK38" s="131"/>
      <c r="CJL38" s="131"/>
      <c r="CJM38" s="131"/>
      <c r="CJN38" s="131"/>
      <c r="CJO38" s="131"/>
      <c r="CJP38" s="132"/>
      <c r="CJQ38" s="131"/>
      <c r="CJR38" s="131"/>
      <c r="CJS38" s="131"/>
      <c r="CJT38" s="131"/>
      <c r="CJU38" s="131"/>
      <c r="CJV38" s="131"/>
      <c r="CJW38" s="131"/>
      <c r="CJX38" s="131"/>
      <c r="CJY38" s="132"/>
      <c r="CJZ38" s="131"/>
      <c r="CKA38" s="131"/>
      <c r="CKB38" s="131"/>
      <c r="CKC38" s="131"/>
      <c r="CKD38" s="131"/>
      <c r="CKE38" s="131"/>
      <c r="CKF38" s="131"/>
      <c r="CKG38" s="131"/>
      <c r="CKH38" s="132"/>
      <c r="CKI38" s="131"/>
      <c r="CKJ38" s="131"/>
      <c r="CKK38" s="131"/>
      <c r="CKL38" s="131"/>
      <c r="CKM38" s="131"/>
      <c r="CKN38" s="131"/>
      <c r="CKO38" s="131"/>
      <c r="CKP38" s="131"/>
      <c r="CKQ38" s="132"/>
      <c r="CKR38" s="131"/>
      <c r="CKS38" s="131"/>
      <c r="CKT38" s="131"/>
      <c r="CKU38" s="131"/>
      <c r="CKV38" s="131"/>
      <c r="CKW38" s="131"/>
      <c r="CKX38" s="131"/>
      <c r="CKY38" s="131"/>
      <c r="CKZ38" s="132"/>
      <c r="CLA38" s="131"/>
      <c r="CLB38" s="131"/>
      <c r="CLC38" s="131"/>
      <c r="CLD38" s="131"/>
      <c r="CLE38" s="131"/>
      <c r="CLF38" s="131"/>
      <c r="CLG38" s="131"/>
      <c r="CLH38" s="131"/>
      <c r="CLI38" s="132"/>
      <c r="CLJ38" s="131"/>
      <c r="CLK38" s="131"/>
      <c r="CLL38" s="131"/>
      <c r="CLM38" s="131"/>
      <c r="CLN38" s="131"/>
      <c r="CLO38" s="131"/>
      <c r="CLP38" s="131"/>
      <c r="CLQ38" s="131"/>
      <c r="CLR38" s="132"/>
      <c r="CLS38" s="131"/>
      <c r="CLT38" s="131"/>
      <c r="CLU38" s="131"/>
      <c r="CLV38" s="131"/>
      <c r="CLW38" s="131"/>
      <c r="CLX38" s="131"/>
      <c r="CLY38" s="131"/>
      <c r="CLZ38" s="131"/>
      <c r="CMA38" s="132"/>
      <c r="CMB38" s="131"/>
      <c r="CMC38" s="131"/>
      <c r="CMD38" s="131"/>
      <c r="CME38" s="131"/>
      <c r="CMF38" s="131"/>
      <c r="CMG38" s="131"/>
      <c r="CMH38" s="131"/>
      <c r="CMI38" s="131"/>
      <c r="CMJ38" s="132"/>
      <c r="CMK38" s="131"/>
      <c r="CML38" s="131"/>
      <c r="CMM38" s="131"/>
      <c r="CMN38" s="131"/>
      <c r="CMO38" s="131"/>
      <c r="CMP38" s="131"/>
      <c r="CMQ38" s="131"/>
      <c r="CMR38" s="131"/>
      <c r="CMS38" s="132"/>
      <c r="CMT38" s="131"/>
      <c r="CMU38" s="131"/>
      <c r="CMV38" s="131"/>
      <c r="CMW38" s="131"/>
      <c r="CMX38" s="131"/>
      <c r="CMY38" s="131"/>
      <c r="CMZ38" s="131"/>
      <c r="CNA38" s="131"/>
      <c r="CNB38" s="132"/>
      <c r="CNC38" s="131"/>
      <c r="CND38" s="131"/>
      <c r="CNE38" s="131"/>
      <c r="CNF38" s="131"/>
      <c r="CNG38" s="131"/>
      <c r="CNH38" s="131"/>
      <c r="CNI38" s="131"/>
      <c r="CNJ38" s="131"/>
      <c r="CNK38" s="132"/>
      <c r="CNL38" s="131"/>
      <c r="CNM38" s="131"/>
      <c r="CNN38" s="131"/>
      <c r="CNO38" s="131"/>
      <c r="CNP38" s="131"/>
      <c r="CNQ38" s="131"/>
      <c r="CNR38" s="131"/>
      <c r="CNS38" s="131"/>
      <c r="CNT38" s="132"/>
      <c r="CNU38" s="131"/>
      <c r="CNV38" s="131"/>
      <c r="CNW38" s="131"/>
      <c r="CNX38" s="131"/>
      <c r="CNY38" s="131"/>
      <c r="CNZ38" s="131"/>
      <c r="COA38" s="131"/>
      <c r="COB38" s="131"/>
      <c r="COC38" s="132"/>
      <c r="COD38" s="131"/>
      <c r="COE38" s="131"/>
      <c r="COF38" s="131"/>
      <c r="COG38" s="131"/>
      <c r="COH38" s="131"/>
      <c r="COI38" s="131"/>
      <c r="COJ38" s="131"/>
      <c r="COK38" s="131"/>
      <c r="COL38" s="132"/>
      <c r="COM38" s="131"/>
      <c r="CON38" s="131"/>
      <c r="COO38" s="131"/>
      <c r="COP38" s="131"/>
      <c r="COQ38" s="131"/>
      <c r="COR38" s="131"/>
      <c r="COS38" s="131"/>
      <c r="COT38" s="131"/>
      <c r="COU38" s="132"/>
      <c r="COV38" s="131"/>
      <c r="COW38" s="131"/>
      <c r="COX38" s="131"/>
      <c r="COY38" s="131"/>
      <c r="COZ38" s="131"/>
      <c r="CPA38" s="131"/>
      <c r="CPB38" s="131"/>
      <c r="CPC38" s="131"/>
      <c r="CPD38" s="132"/>
      <c r="CPE38" s="131"/>
      <c r="CPF38" s="131"/>
      <c r="CPG38" s="131"/>
      <c r="CPH38" s="131"/>
      <c r="CPI38" s="131"/>
      <c r="CPJ38" s="131"/>
      <c r="CPK38" s="131"/>
      <c r="CPL38" s="131"/>
      <c r="CPM38" s="132"/>
      <c r="CPN38" s="131"/>
      <c r="CPO38" s="131"/>
      <c r="CPP38" s="131"/>
      <c r="CPQ38" s="131"/>
      <c r="CPR38" s="131"/>
      <c r="CPS38" s="131"/>
      <c r="CPT38" s="131"/>
      <c r="CPU38" s="131"/>
      <c r="CPV38" s="132"/>
      <c r="CPW38" s="131"/>
      <c r="CPX38" s="131"/>
      <c r="CPY38" s="131"/>
      <c r="CPZ38" s="131"/>
      <c r="CQA38" s="131"/>
      <c r="CQB38" s="131"/>
      <c r="CQC38" s="131"/>
      <c r="CQD38" s="131"/>
      <c r="CQE38" s="132"/>
      <c r="CQF38" s="131"/>
      <c r="CQG38" s="131"/>
      <c r="CQH38" s="131"/>
      <c r="CQI38" s="131"/>
      <c r="CQJ38" s="131"/>
      <c r="CQK38" s="131"/>
      <c r="CQL38" s="131"/>
      <c r="CQM38" s="131"/>
      <c r="CQN38" s="132"/>
      <c r="CQO38" s="131"/>
      <c r="CQP38" s="131"/>
      <c r="CQQ38" s="131"/>
      <c r="CQR38" s="131"/>
      <c r="CQS38" s="131"/>
      <c r="CQT38" s="131"/>
      <c r="CQU38" s="131"/>
      <c r="CQV38" s="131"/>
      <c r="CQW38" s="132"/>
      <c r="CQX38" s="131"/>
      <c r="CQY38" s="131"/>
      <c r="CQZ38" s="131"/>
      <c r="CRA38" s="131"/>
      <c r="CRB38" s="131"/>
      <c r="CRC38" s="131"/>
      <c r="CRD38" s="131"/>
      <c r="CRE38" s="131"/>
      <c r="CRF38" s="132"/>
      <c r="CRG38" s="131"/>
      <c r="CRH38" s="131"/>
      <c r="CRI38" s="131"/>
      <c r="CRJ38" s="131"/>
      <c r="CRK38" s="131"/>
      <c r="CRL38" s="131"/>
      <c r="CRM38" s="131"/>
      <c r="CRN38" s="131"/>
      <c r="CRO38" s="132"/>
      <c r="CRP38" s="131"/>
      <c r="CRQ38" s="131"/>
      <c r="CRR38" s="131"/>
      <c r="CRS38" s="131"/>
      <c r="CRT38" s="131"/>
      <c r="CRU38" s="131"/>
      <c r="CRV38" s="131"/>
      <c r="CRW38" s="131"/>
      <c r="CRX38" s="132"/>
      <c r="CRY38" s="131"/>
      <c r="CRZ38" s="131"/>
      <c r="CSA38" s="131"/>
      <c r="CSB38" s="131"/>
      <c r="CSC38" s="131"/>
      <c r="CSD38" s="131"/>
      <c r="CSE38" s="131"/>
      <c r="CSF38" s="131"/>
      <c r="CSG38" s="132"/>
      <c r="CSH38" s="131"/>
      <c r="CSI38" s="131"/>
      <c r="CSJ38" s="131"/>
      <c r="CSK38" s="131"/>
      <c r="CSL38" s="131"/>
      <c r="CSM38" s="131"/>
      <c r="CSN38" s="131"/>
      <c r="CSO38" s="131"/>
      <c r="CSP38" s="132"/>
      <c r="CSQ38" s="131"/>
      <c r="CSR38" s="131"/>
      <c r="CSS38" s="131"/>
      <c r="CST38" s="131"/>
      <c r="CSU38" s="131"/>
      <c r="CSV38" s="131"/>
      <c r="CSW38" s="131"/>
      <c r="CSX38" s="131"/>
      <c r="CSY38" s="132"/>
      <c r="CSZ38" s="131"/>
      <c r="CTA38" s="131"/>
      <c r="CTB38" s="131"/>
      <c r="CTC38" s="131"/>
      <c r="CTD38" s="131"/>
      <c r="CTE38" s="131"/>
      <c r="CTF38" s="131"/>
      <c r="CTG38" s="131"/>
      <c r="CTH38" s="132"/>
      <c r="CTI38" s="131"/>
      <c r="CTJ38" s="131"/>
      <c r="CTK38" s="131"/>
      <c r="CTL38" s="131"/>
      <c r="CTM38" s="131"/>
      <c r="CTN38" s="131"/>
      <c r="CTO38" s="131"/>
      <c r="CTP38" s="131"/>
      <c r="CTQ38" s="132"/>
      <c r="CTR38" s="131"/>
      <c r="CTS38" s="131"/>
      <c r="CTT38" s="131"/>
      <c r="CTU38" s="131"/>
      <c r="CTV38" s="131"/>
      <c r="CTW38" s="131"/>
      <c r="CTX38" s="131"/>
      <c r="CTY38" s="131"/>
      <c r="CTZ38" s="132"/>
      <c r="CUA38" s="131"/>
      <c r="CUB38" s="131"/>
      <c r="CUC38" s="131"/>
      <c r="CUD38" s="131"/>
      <c r="CUE38" s="131"/>
      <c r="CUF38" s="131"/>
      <c r="CUG38" s="131"/>
      <c r="CUH38" s="131"/>
      <c r="CUI38" s="132"/>
      <c r="CUJ38" s="131"/>
      <c r="CUK38" s="131"/>
      <c r="CUL38" s="131"/>
      <c r="CUM38" s="131"/>
      <c r="CUN38" s="131"/>
      <c r="CUO38" s="131"/>
      <c r="CUP38" s="131"/>
      <c r="CUQ38" s="131"/>
      <c r="CUR38" s="132"/>
      <c r="CUS38" s="131"/>
      <c r="CUT38" s="131"/>
      <c r="CUU38" s="131"/>
      <c r="CUV38" s="131"/>
      <c r="CUW38" s="131"/>
      <c r="CUX38" s="131"/>
      <c r="CUY38" s="131"/>
      <c r="CUZ38" s="131"/>
      <c r="CVA38" s="132"/>
      <c r="CVB38" s="131"/>
      <c r="CVC38" s="131"/>
      <c r="CVD38" s="131"/>
      <c r="CVE38" s="131"/>
      <c r="CVF38" s="131"/>
      <c r="CVG38" s="131"/>
      <c r="CVH38" s="131"/>
      <c r="CVI38" s="131"/>
      <c r="CVJ38" s="132"/>
      <c r="CVK38" s="131"/>
      <c r="CVL38" s="131"/>
      <c r="CVM38" s="131"/>
      <c r="CVN38" s="131"/>
      <c r="CVO38" s="131"/>
      <c r="CVP38" s="131"/>
      <c r="CVQ38" s="131"/>
      <c r="CVR38" s="131"/>
      <c r="CVS38" s="132"/>
      <c r="CVT38" s="131"/>
      <c r="CVU38" s="131"/>
      <c r="CVV38" s="131"/>
      <c r="CVW38" s="131"/>
      <c r="CVX38" s="131"/>
      <c r="CVY38" s="131"/>
      <c r="CVZ38" s="131"/>
      <c r="CWA38" s="131"/>
      <c r="CWB38" s="132"/>
      <c r="CWC38" s="131"/>
      <c r="CWD38" s="131"/>
      <c r="CWE38" s="131"/>
      <c r="CWF38" s="131"/>
      <c r="CWG38" s="131"/>
      <c r="CWH38" s="131"/>
      <c r="CWI38" s="131"/>
      <c r="CWJ38" s="131"/>
      <c r="CWK38" s="132"/>
      <c r="CWL38" s="131"/>
      <c r="CWM38" s="131"/>
      <c r="CWN38" s="131"/>
      <c r="CWO38" s="131"/>
      <c r="CWP38" s="131"/>
      <c r="CWQ38" s="131"/>
      <c r="CWR38" s="131"/>
      <c r="CWS38" s="131"/>
      <c r="CWT38" s="132"/>
      <c r="CWU38" s="131"/>
      <c r="CWV38" s="131"/>
      <c r="CWW38" s="131"/>
      <c r="CWX38" s="131"/>
      <c r="CWY38" s="131"/>
      <c r="CWZ38" s="131"/>
      <c r="CXA38" s="131"/>
      <c r="CXB38" s="131"/>
      <c r="CXC38" s="132"/>
      <c r="CXD38" s="131"/>
      <c r="CXE38" s="131"/>
      <c r="CXF38" s="131"/>
      <c r="CXG38" s="131"/>
      <c r="CXH38" s="131"/>
      <c r="CXI38" s="131"/>
      <c r="CXJ38" s="131"/>
      <c r="CXK38" s="131"/>
      <c r="CXL38" s="132"/>
      <c r="CXM38" s="131"/>
      <c r="CXN38" s="131"/>
      <c r="CXO38" s="131"/>
      <c r="CXP38" s="131"/>
      <c r="CXQ38" s="131"/>
      <c r="CXR38" s="131"/>
      <c r="CXS38" s="131"/>
      <c r="CXT38" s="131"/>
      <c r="CXU38" s="132"/>
      <c r="CXV38" s="131"/>
      <c r="CXW38" s="131"/>
      <c r="CXX38" s="131"/>
      <c r="CXY38" s="131"/>
      <c r="CXZ38" s="131"/>
      <c r="CYA38" s="131"/>
      <c r="CYB38" s="131"/>
      <c r="CYC38" s="131"/>
      <c r="CYD38" s="132"/>
      <c r="CYE38" s="131"/>
      <c r="CYF38" s="131"/>
      <c r="CYG38" s="131"/>
      <c r="CYH38" s="131"/>
      <c r="CYI38" s="131"/>
      <c r="CYJ38" s="131"/>
      <c r="CYK38" s="131"/>
      <c r="CYL38" s="131"/>
      <c r="CYM38" s="132"/>
      <c r="CYN38" s="131"/>
      <c r="CYO38" s="131"/>
      <c r="CYP38" s="131"/>
      <c r="CYQ38" s="131"/>
      <c r="CYR38" s="131"/>
      <c r="CYS38" s="131"/>
      <c r="CYT38" s="131"/>
      <c r="CYU38" s="131"/>
      <c r="CYV38" s="132"/>
      <c r="CYW38" s="131"/>
      <c r="CYX38" s="131"/>
      <c r="CYY38" s="131"/>
      <c r="CYZ38" s="131"/>
      <c r="CZA38" s="131"/>
      <c r="CZB38" s="131"/>
      <c r="CZC38" s="131"/>
      <c r="CZD38" s="131"/>
      <c r="CZE38" s="132"/>
      <c r="CZF38" s="131"/>
      <c r="CZG38" s="131"/>
      <c r="CZH38" s="131"/>
      <c r="CZI38" s="131"/>
      <c r="CZJ38" s="131"/>
      <c r="CZK38" s="131"/>
      <c r="CZL38" s="131"/>
      <c r="CZM38" s="131"/>
      <c r="CZN38" s="132"/>
      <c r="CZO38" s="131"/>
      <c r="CZP38" s="131"/>
      <c r="CZQ38" s="131"/>
      <c r="CZR38" s="131"/>
      <c r="CZS38" s="131"/>
      <c r="CZT38" s="131"/>
      <c r="CZU38" s="131"/>
      <c r="CZV38" s="131"/>
      <c r="CZW38" s="132"/>
      <c r="CZX38" s="131"/>
      <c r="CZY38" s="131"/>
      <c r="CZZ38" s="131"/>
      <c r="DAA38" s="131"/>
      <c r="DAB38" s="131"/>
      <c r="DAC38" s="131"/>
      <c r="DAD38" s="131"/>
      <c r="DAE38" s="131"/>
      <c r="DAF38" s="132"/>
      <c r="DAG38" s="131"/>
      <c r="DAH38" s="131"/>
      <c r="DAI38" s="131"/>
      <c r="DAJ38" s="131"/>
      <c r="DAK38" s="131"/>
      <c r="DAL38" s="131"/>
      <c r="DAM38" s="131"/>
      <c r="DAN38" s="131"/>
      <c r="DAO38" s="132"/>
      <c r="DAP38" s="131"/>
      <c r="DAQ38" s="131"/>
      <c r="DAR38" s="131"/>
      <c r="DAS38" s="131"/>
      <c r="DAT38" s="131"/>
      <c r="DAU38" s="131"/>
      <c r="DAV38" s="131"/>
      <c r="DAW38" s="131"/>
      <c r="DAX38" s="132"/>
      <c r="DAY38" s="131"/>
      <c r="DAZ38" s="131"/>
      <c r="DBA38" s="131"/>
      <c r="DBB38" s="131"/>
      <c r="DBC38" s="131"/>
      <c r="DBD38" s="131"/>
      <c r="DBE38" s="131"/>
      <c r="DBF38" s="131"/>
      <c r="DBG38" s="132"/>
      <c r="DBH38" s="131"/>
      <c r="DBI38" s="131"/>
      <c r="DBJ38" s="131"/>
      <c r="DBK38" s="131"/>
      <c r="DBL38" s="131"/>
      <c r="DBM38" s="131"/>
      <c r="DBN38" s="131"/>
      <c r="DBO38" s="131"/>
      <c r="DBP38" s="132"/>
      <c r="DBQ38" s="131"/>
      <c r="DBR38" s="131"/>
      <c r="DBS38" s="131"/>
      <c r="DBT38" s="131"/>
      <c r="DBU38" s="131"/>
      <c r="DBV38" s="131"/>
      <c r="DBW38" s="131"/>
      <c r="DBX38" s="131"/>
      <c r="DBY38" s="132"/>
      <c r="DBZ38" s="131"/>
      <c r="DCA38" s="131"/>
      <c r="DCB38" s="131"/>
      <c r="DCC38" s="131"/>
      <c r="DCD38" s="131"/>
      <c r="DCE38" s="131"/>
      <c r="DCF38" s="131"/>
      <c r="DCG38" s="131"/>
      <c r="DCH38" s="132"/>
      <c r="DCI38" s="131"/>
      <c r="DCJ38" s="131"/>
      <c r="DCK38" s="131"/>
      <c r="DCL38" s="131"/>
      <c r="DCM38" s="131"/>
      <c r="DCN38" s="131"/>
      <c r="DCO38" s="131"/>
      <c r="DCP38" s="131"/>
      <c r="DCQ38" s="132"/>
      <c r="DCR38" s="131"/>
      <c r="DCS38" s="131"/>
      <c r="DCT38" s="131"/>
      <c r="DCU38" s="131"/>
      <c r="DCV38" s="131"/>
      <c r="DCW38" s="131"/>
      <c r="DCX38" s="131"/>
      <c r="DCY38" s="131"/>
      <c r="DCZ38" s="132"/>
      <c r="DDA38" s="131"/>
      <c r="DDB38" s="131"/>
      <c r="DDC38" s="131"/>
      <c r="DDD38" s="131"/>
      <c r="DDE38" s="131"/>
      <c r="DDF38" s="131"/>
      <c r="DDG38" s="131"/>
      <c r="DDH38" s="131"/>
      <c r="DDI38" s="132"/>
      <c r="DDJ38" s="131"/>
      <c r="DDK38" s="131"/>
      <c r="DDL38" s="131"/>
      <c r="DDM38" s="131"/>
      <c r="DDN38" s="131"/>
      <c r="DDO38" s="131"/>
      <c r="DDP38" s="131"/>
      <c r="DDQ38" s="131"/>
      <c r="DDR38" s="132"/>
      <c r="DDS38" s="131"/>
      <c r="DDT38" s="131"/>
      <c r="DDU38" s="131"/>
      <c r="DDV38" s="131"/>
      <c r="DDW38" s="131"/>
      <c r="DDX38" s="131"/>
      <c r="DDY38" s="131"/>
      <c r="DDZ38" s="131"/>
      <c r="DEA38" s="132"/>
      <c r="DEB38" s="131"/>
      <c r="DEC38" s="131"/>
      <c r="DED38" s="131"/>
      <c r="DEE38" s="131"/>
      <c r="DEF38" s="131"/>
      <c r="DEG38" s="131"/>
      <c r="DEH38" s="131"/>
      <c r="DEI38" s="131"/>
      <c r="DEJ38" s="132"/>
      <c r="DEK38" s="131"/>
      <c r="DEL38" s="131"/>
      <c r="DEM38" s="131"/>
      <c r="DEN38" s="131"/>
      <c r="DEO38" s="131"/>
      <c r="DEP38" s="131"/>
      <c r="DEQ38" s="131"/>
      <c r="DER38" s="131"/>
      <c r="DES38" s="132"/>
      <c r="DET38" s="131"/>
      <c r="DEU38" s="131"/>
      <c r="DEV38" s="131"/>
      <c r="DEW38" s="131"/>
      <c r="DEX38" s="131"/>
      <c r="DEY38" s="131"/>
      <c r="DEZ38" s="131"/>
      <c r="DFA38" s="131"/>
      <c r="DFB38" s="132"/>
      <c r="DFC38" s="131"/>
      <c r="DFD38" s="131"/>
      <c r="DFE38" s="131"/>
      <c r="DFF38" s="131"/>
      <c r="DFG38" s="131"/>
      <c r="DFH38" s="131"/>
      <c r="DFI38" s="131"/>
      <c r="DFJ38" s="131"/>
      <c r="DFK38" s="132"/>
      <c r="DFL38" s="131"/>
      <c r="DFM38" s="131"/>
      <c r="DFN38" s="131"/>
      <c r="DFO38" s="131"/>
      <c r="DFP38" s="131"/>
      <c r="DFQ38" s="131"/>
      <c r="DFR38" s="131"/>
      <c r="DFS38" s="131"/>
      <c r="DFT38" s="132"/>
      <c r="DFU38" s="131"/>
      <c r="DFV38" s="131"/>
      <c r="DFW38" s="131"/>
      <c r="DFX38" s="131"/>
      <c r="DFY38" s="131"/>
      <c r="DFZ38" s="131"/>
      <c r="DGA38" s="131"/>
      <c r="DGB38" s="131"/>
      <c r="DGC38" s="132"/>
      <c r="DGD38" s="131"/>
      <c r="DGE38" s="131"/>
      <c r="DGF38" s="131"/>
      <c r="DGG38" s="131"/>
      <c r="DGH38" s="131"/>
      <c r="DGI38" s="131"/>
      <c r="DGJ38" s="131"/>
      <c r="DGK38" s="131"/>
      <c r="DGL38" s="132"/>
      <c r="DGM38" s="131"/>
      <c r="DGN38" s="131"/>
      <c r="DGO38" s="131"/>
      <c r="DGP38" s="131"/>
      <c r="DGQ38" s="131"/>
      <c r="DGR38" s="131"/>
      <c r="DGS38" s="131"/>
      <c r="DGT38" s="131"/>
      <c r="DGU38" s="132"/>
      <c r="DGV38" s="131"/>
      <c r="DGW38" s="131"/>
      <c r="DGX38" s="131"/>
      <c r="DGY38" s="131"/>
      <c r="DGZ38" s="131"/>
      <c r="DHA38" s="131"/>
      <c r="DHB38" s="131"/>
      <c r="DHC38" s="131"/>
      <c r="DHD38" s="132"/>
      <c r="DHE38" s="131"/>
      <c r="DHF38" s="131"/>
      <c r="DHG38" s="131"/>
      <c r="DHH38" s="131"/>
      <c r="DHI38" s="131"/>
      <c r="DHJ38" s="131"/>
      <c r="DHK38" s="131"/>
      <c r="DHL38" s="131"/>
      <c r="DHM38" s="132"/>
      <c r="DHN38" s="131"/>
      <c r="DHO38" s="131"/>
      <c r="DHP38" s="131"/>
      <c r="DHQ38" s="131"/>
      <c r="DHR38" s="131"/>
      <c r="DHS38" s="131"/>
      <c r="DHT38" s="131"/>
      <c r="DHU38" s="131"/>
      <c r="DHV38" s="132"/>
      <c r="DHW38" s="131"/>
      <c r="DHX38" s="131"/>
      <c r="DHY38" s="131"/>
      <c r="DHZ38" s="131"/>
      <c r="DIA38" s="131"/>
      <c r="DIB38" s="131"/>
      <c r="DIC38" s="131"/>
      <c r="DID38" s="131"/>
      <c r="DIE38" s="132"/>
      <c r="DIF38" s="131"/>
      <c r="DIG38" s="131"/>
      <c r="DIH38" s="131"/>
      <c r="DII38" s="131"/>
      <c r="DIJ38" s="131"/>
      <c r="DIK38" s="131"/>
      <c r="DIL38" s="131"/>
      <c r="DIM38" s="131"/>
      <c r="DIN38" s="132"/>
      <c r="DIO38" s="131"/>
      <c r="DIP38" s="131"/>
      <c r="DIQ38" s="131"/>
      <c r="DIR38" s="131"/>
      <c r="DIS38" s="131"/>
      <c r="DIT38" s="131"/>
      <c r="DIU38" s="131"/>
      <c r="DIV38" s="131"/>
      <c r="DIW38" s="132"/>
      <c r="DIX38" s="131"/>
      <c r="DIY38" s="131"/>
      <c r="DIZ38" s="131"/>
      <c r="DJA38" s="131"/>
      <c r="DJB38" s="131"/>
      <c r="DJC38" s="131"/>
      <c r="DJD38" s="131"/>
      <c r="DJE38" s="131"/>
      <c r="DJF38" s="132"/>
      <c r="DJG38" s="131"/>
      <c r="DJH38" s="131"/>
      <c r="DJI38" s="131"/>
      <c r="DJJ38" s="131"/>
      <c r="DJK38" s="131"/>
      <c r="DJL38" s="131"/>
      <c r="DJM38" s="131"/>
      <c r="DJN38" s="131"/>
      <c r="DJO38" s="132"/>
      <c r="DJP38" s="131"/>
      <c r="DJQ38" s="131"/>
      <c r="DJR38" s="131"/>
      <c r="DJS38" s="131"/>
      <c r="DJT38" s="131"/>
      <c r="DJU38" s="131"/>
      <c r="DJV38" s="131"/>
      <c r="DJW38" s="131"/>
      <c r="DJX38" s="132"/>
      <c r="DJY38" s="131"/>
      <c r="DJZ38" s="131"/>
      <c r="DKA38" s="131"/>
      <c r="DKB38" s="131"/>
      <c r="DKC38" s="131"/>
      <c r="DKD38" s="131"/>
      <c r="DKE38" s="131"/>
      <c r="DKF38" s="131"/>
      <c r="DKG38" s="132"/>
      <c r="DKH38" s="131"/>
      <c r="DKI38" s="131"/>
      <c r="DKJ38" s="131"/>
      <c r="DKK38" s="131"/>
      <c r="DKL38" s="131"/>
      <c r="DKM38" s="131"/>
      <c r="DKN38" s="131"/>
      <c r="DKO38" s="131"/>
      <c r="DKP38" s="132"/>
      <c r="DKQ38" s="131"/>
      <c r="DKR38" s="131"/>
      <c r="DKS38" s="131"/>
      <c r="DKT38" s="131"/>
      <c r="DKU38" s="131"/>
      <c r="DKV38" s="131"/>
      <c r="DKW38" s="131"/>
      <c r="DKX38" s="131"/>
      <c r="DKY38" s="132"/>
      <c r="DKZ38" s="131"/>
      <c r="DLA38" s="131"/>
      <c r="DLB38" s="131"/>
      <c r="DLC38" s="131"/>
      <c r="DLD38" s="131"/>
      <c r="DLE38" s="131"/>
      <c r="DLF38" s="131"/>
      <c r="DLG38" s="131"/>
      <c r="DLH38" s="132"/>
      <c r="DLI38" s="131"/>
      <c r="DLJ38" s="131"/>
      <c r="DLK38" s="131"/>
      <c r="DLL38" s="131"/>
      <c r="DLM38" s="131"/>
      <c r="DLN38" s="131"/>
      <c r="DLO38" s="131"/>
      <c r="DLP38" s="131"/>
      <c r="DLQ38" s="132"/>
      <c r="DLR38" s="131"/>
      <c r="DLS38" s="131"/>
      <c r="DLT38" s="131"/>
      <c r="DLU38" s="131"/>
      <c r="DLV38" s="131"/>
      <c r="DLW38" s="131"/>
      <c r="DLX38" s="131"/>
      <c r="DLY38" s="131"/>
      <c r="DLZ38" s="132"/>
      <c r="DMA38" s="131"/>
      <c r="DMB38" s="131"/>
      <c r="DMC38" s="131"/>
      <c r="DMD38" s="131"/>
      <c r="DME38" s="131"/>
      <c r="DMF38" s="131"/>
      <c r="DMG38" s="131"/>
      <c r="DMH38" s="131"/>
      <c r="DMI38" s="132"/>
      <c r="DMJ38" s="131"/>
      <c r="DMK38" s="131"/>
      <c r="DML38" s="131"/>
      <c r="DMM38" s="131"/>
      <c r="DMN38" s="131"/>
      <c r="DMO38" s="131"/>
      <c r="DMP38" s="131"/>
      <c r="DMQ38" s="131"/>
      <c r="DMR38" s="132"/>
      <c r="DMS38" s="131"/>
      <c r="DMT38" s="131"/>
      <c r="DMU38" s="131"/>
      <c r="DMV38" s="131"/>
      <c r="DMW38" s="131"/>
      <c r="DMX38" s="131"/>
      <c r="DMY38" s="131"/>
      <c r="DMZ38" s="131"/>
      <c r="DNA38" s="132"/>
      <c r="DNB38" s="131"/>
      <c r="DNC38" s="131"/>
      <c r="DND38" s="131"/>
      <c r="DNE38" s="131"/>
      <c r="DNF38" s="131"/>
      <c r="DNG38" s="131"/>
      <c r="DNH38" s="131"/>
      <c r="DNI38" s="131"/>
      <c r="DNJ38" s="132"/>
      <c r="DNK38" s="131"/>
      <c r="DNL38" s="131"/>
      <c r="DNM38" s="131"/>
      <c r="DNN38" s="131"/>
      <c r="DNO38" s="131"/>
      <c r="DNP38" s="131"/>
      <c r="DNQ38" s="131"/>
      <c r="DNR38" s="131"/>
      <c r="DNS38" s="132"/>
      <c r="DNT38" s="131"/>
      <c r="DNU38" s="131"/>
      <c r="DNV38" s="131"/>
      <c r="DNW38" s="131"/>
      <c r="DNX38" s="131"/>
      <c r="DNY38" s="131"/>
      <c r="DNZ38" s="131"/>
      <c r="DOA38" s="131"/>
      <c r="DOB38" s="132"/>
      <c r="DOC38" s="131"/>
      <c r="DOD38" s="131"/>
      <c r="DOE38" s="131"/>
      <c r="DOF38" s="131"/>
      <c r="DOG38" s="131"/>
      <c r="DOH38" s="131"/>
      <c r="DOI38" s="131"/>
      <c r="DOJ38" s="131"/>
      <c r="DOK38" s="132"/>
      <c r="DOL38" s="131"/>
      <c r="DOM38" s="131"/>
      <c r="DON38" s="131"/>
      <c r="DOO38" s="131"/>
      <c r="DOP38" s="131"/>
      <c r="DOQ38" s="131"/>
      <c r="DOR38" s="131"/>
      <c r="DOS38" s="131"/>
      <c r="DOT38" s="132"/>
      <c r="DOU38" s="131"/>
      <c r="DOV38" s="131"/>
      <c r="DOW38" s="131"/>
      <c r="DOX38" s="131"/>
      <c r="DOY38" s="131"/>
      <c r="DOZ38" s="131"/>
      <c r="DPA38" s="131"/>
      <c r="DPB38" s="131"/>
      <c r="DPC38" s="132"/>
      <c r="DPD38" s="131"/>
      <c r="DPE38" s="131"/>
      <c r="DPF38" s="131"/>
      <c r="DPG38" s="131"/>
      <c r="DPH38" s="131"/>
      <c r="DPI38" s="131"/>
      <c r="DPJ38" s="131"/>
      <c r="DPK38" s="131"/>
      <c r="DPL38" s="132"/>
      <c r="DPM38" s="131"/>
      <c r="DPN38" s="131"/>
      <c r="DPO38" s="131"/>
      <c r="DPP38" s="131"/>
      <c r="DPQ38" s="131"/>
      <c r="DPR38" s="131"/>
      <c r="DPS38" s="131"/>
      <c r="DPT38" s="131"/>
      <c r="DPU38" s="132"/>
      <c r="DPV38" s="131"/>
      <c r="DPW38" s="131"/>
      <c r="DPX38" s="131"/>
      <c r="DPY38" s="131"/>
      <c r="DPZ38" s="131"/>
      <c r="DQA38" s="131"/>
      <c r="DQB38" s="131"/>
      <c r="DQC38" s="131"/>
      <c r="DQD38" s="132"/>
      <c r="DQE38" s="131"/>
      <c r="DQF38" s="131"/>
      <c r="DQG38" s="131"/>
      <c r="DQH38" s="131"/>
      <c r="DQI38" s="131"/>
      <c r="DQJ38" s="131"/>
      <c r="DQK38" s="131"/>
      <c r="DQL38" s="131"/>
      <c r="DQM38" s="132"/>
      <c r="DQN38" s="131"/>
      <c r="DQO38" s="131"/>
      <c r="DQP38" s="131"/>
      <c r="DQQ38" s="131"/>
      <c r="DQR38" s="131"/>
      <c r="DQS38" s="131"/>
      <c r="DQT38" s="131"/>
      <c r="DQU38" s="131"/>
      <c r="DQV38" s="132"/>
      <c r="DQW38" s="131"/>
      <c r="DQX38" s="131"/>
      <c r="DQY38" s="131"/>
      <c r="DQZ38" s="131"/>
      <c r="DRA38" s="131"/>
      <c r="DRB38" s="131"/>
      <c r="DRC38" s="131"/>
      <c r="DRD38" s="131"/>
      <c r="DRE38" s="132"/>
      <c r="DRF38" s="131"/>
      <c r="DRG38" s="131"/>
      <c r="DRH38" s="131"/>
      <c r="DRI38" s="131"/>
      <c r="DRJ38" s="131"/>
      <c r="DRK38" s="131"/>
      <c r="DRL38" s="131"/>
      <c r="DRM38" s="131"/>
      <c r="DRN38" s="132"/>
      <c r="DRO38" s="131"/>
      <c r="DRP38" s="131"/>
      <c r="DRQ38" s="131"/>
      <c r="DRR38" s="131"/>
      <c r="DRS38" s="131"/>
      <c r="DRT38" s="131"/>
      <c r="DRU38" s="131"/>
      <c r="DRV38" s="131"/>
      <c r="DRW38" s="132"/>
      <c r="DRX38" s="131"/>
      <c r="DRY38" s="131"/>
      <c r="DRZ38" s="131"/>
      <c r="DSA38" s="131"/>
      <c r="DSB38" s="131"/>
      <c r="DSC38" s="131"/>
      <c r="DSD38" s="131"/>
      <c r="DSE38" s="131"/>
      <c r="DSF38" s="132"/>
      <c r="DSG38" s="131"/>
      <c r="DSH38" s="131"/>
      <c r="DSI38" s="131"/>
      <c r="DSJ38" s="131"/>
      <c r="DSK38" s="131"/>
      <c r="DSL38" s="131"/>
      <c r="DSM38" s="131"/>
      <c r="DSN38" s="131"/>
      <c r="DSO38" s="132"/>
      <c r="DSP38" s="131"/>
      <c r="DSQ38" s="131"/>
      <c r="DSR38" s="131"/>
      <c r="DSS38" s="131"/>
      <c r="DST38" s="131"/>
      <c r="DSU38" s="131"/>
      <c r="DSV38" s="131"/>
      <c r="DSW38" s="131"/>
      <c r="DSX38" s="132"/>
      <c r="DSY38" s="131"/>
      <c r="DSZ38" s="131"/>
      <c r="DTA38" s="131"/>
      <c r="DTB38" s="131"/>
      <c r="DTC38" s="131"/>
      <c r="DTD38" s="131"/>
      <c r="DTE38" s="131"/>
      <c r="DTF38" s="131"/>
      <c r="DTG38" s="132"/>
      <c r="DTH38" s="131"/>
      <c r="DTI38" s="131"/>
      <c r="DTJ38" s="131"/>
      <c r="DTK38" s="131"/>
      <c r="DTL38" s="131"/>
      <c r="DTM38" s="131"/>
      <c r="DTN38" s="131"/>
      <c r="DTO38" s="131"/>
      <c r="DTP38" s="132"/>
      <c r="DTQ38" s="131"/>
      <c r="DTR38" s="131"/>
      <c r="DTS38" s="131"/>
      <c r="DTT38" s="131"/>
      <c r="DTU38" s="131"/>
      <c r="DTV38" s="131"/>
      <c r="DTW38" s="131"/>
      <c r="DTX38" s="131"/>
      <c r="DTY38" s="132"/>
      <c r="DTZ38" s="131"/>
      <c r="DUA38" s="131"/>
      <c r="DUB38" s="131"/>
      <c r="DUC38" s="131"/>
      <c r="DUD38" s="131"/>
      <c r="DUE38" s="131"/>
      <c r="DUF38" s="131"/>
      <c r="DUG38" s="131"/>
      <c r="DUH38" s="132"/>
      <c r="DUI38" s="131"/>
      <c r="DUJ38" s="131"/>
      <c r="DUK38" s="131"/>
      <c r="DUL38" s="131"/>
      <c r="DUM38" s="131"/>
      <c r="DUN38" s="131"/>
      <c r="DUO38" s="131"/>
      <c r="DUP38" s="131"/>
      <c r="DUQ38" s="132"/>
      <c r="DUR38" s="131"/>
      <c r="DUS38" s="131"/>
      <c r="DUT38" s="131"/>
      <c r="DUU38" s="131"/>
      <c r="DUV38" s="131"/>
      <c r="DUW38" s="131"/>
      <c r="DUX38" s="131"/>
      <c r="DUY38" s="131"/>
      <c r="DUZ38" s="132"/>
      <c r="DVA38" s="131"/>
      <c r="DVB38" s="131"/>
      <c r="DVC38" s="131"/>
      <c r="DVD38" s="131"/>
      <c r="DVE38" s="131"/>
      <c r="DVF38" s="131"/>
      <c r="DVG38" s="131"/>
      <c r="DVH38" s="131"/>
      <c r="DVI38" s="132"/>
      <c r="DVJ38" s="131"/>
      <c r="DVK38" s="131"/>
      <c r="DVL38" s="131"/>
      <c r="DVM38" s="131"/>
      <c r="DVN38" s="131"/>
      <c r="DVO38" s="131"/>
      <c r="DVP38" s="131"/>
      <c r="DVQ38" s="131"/>
      <c r="DVR38" s="132"/>
      <c r="DVS38" s="131"/>
      <c r="DVT38" s="131"/>
      <c r="DVU38" s="131"/>
      <c r="DVV38" s="131"/>
      <c r="DVW38" s="131"/>
      <c r="DVX38" s="131"/>
      <c r="DVY38" s="131"/>
      <c r="DVZ38" s="131"/>
      <c r="DWA38" s="132"/>
      <c r="DWB38" s="131"/>
      <c r="DWC38" s="131"/>
      <c r="DWD38" s="131"/>
      <c r="DWE38" s="131"/>
      <c r="DWF38" s="131"/>
      <c r="DWG38" s="131"/>
      <c r="DWH38" s="131"/>
      <c r="DWI38" s="131"/>
      <c r="DWJ38" s="132"/>
      <c r="DWK38" s="131"/>
      <c r="DWL38" s="131"/>
      <c r="DWM38" s="131"/>
      <c r="DWN38" s="131"/>
      <c r="DWO38" s="131"/>
      <c r="DWP38" s="131"/>
      <c r="DWQ38" s="131"/>
      <c r="DWR38" s="131"/>
      <c r="DWS38" s="132"/>
      <c r="DWT38" s="131"/>
      <c r="DWU38" s="131"/>
      <c r="DWV38" s="131"/>
      <c r="DWW38" s="131"/>
      <c r="DWX38" s="131"/>
      <c r="DWY38" s="131"/>
      <c r="DWZ38" s="131"/>
      <c r="DXA38" s="131"/>
      <c r="DXB38" s="132"/>
      <c r="DXC38" s="131"/>
      <c r="DXD38" s="131"/>
      <c r="DXE38" s="131"/>
      <c r="DXF38" s="131"/>
      <c r="DXG38" s="131"/>
      <c r="DXH38" s="131"/>
      <c r="DXI38" s="131"/>
      <c r="DXJ38" s="131"/>
      <c r="DXK38" s="132"/>
      <c r="DXL38" s="131"/>
      <c r="DXM38" s="131"/>
      <c r="DXN38" s="131"/>
      <c r="DXO38" s="131"/>
      <c r="DXP38" s="131"/>
      <c r="DXQ38" s="131"/>
      <c r="DXR38" s="131"/>
      <c r="DXS38" s="131"/>
      <c r="DXT38" s="132"/>
      <c r="DXU38" s="131"/>
      <c r="DXV38" s="131"/>
      <c r="DXW38" s="131"/>
      <c r="DXX38" s="131"/>
      <c r="DXY38" s="131"/>
      <c r="DXZ38" s="131"/>
      <c r="DYA38" s="131"/>
      <c r="DYB38" s="131"/>
      <c r="DYC38" s="132"/>
      <c r="DYD38" s="131"/>
      <c r="DYE38" s="131"/>
      <c r="DYF38" s="131"/>
      <c r="DYG38" s="131"/>
      <c r="DYH38" s="131"/>
      <c r="DYI38" s="131"/>
      <c r="DYJ38" s="131"/>
      <c r="DYK38" s="131"/>
      <c r="DYL38" s="132"/>
      <c r="DYM38" s="131"/>
      <c r="DYN38" s="131"/>
      <c r="DYO38" s="131"/>
      <c r="DYP38" s="131"/>
      <c r="DYQ38" s="131"/>
      <c r="DYR38" s="131"/>
      <c r="DYS38" s="131"/>
      <c r="DYT38" s="131"/>
      <c r="DYU38" s="132"/>
      <c r="DYV38" s="131"/>
      <c r="DYW38" s="131"/>
      <c r="DYX38" s="131"/>
      <c r="DYY38" s="131"/>
      <c r="DYZ38" s="131"/>
      <c r="DZA38" s="131"/>
      <c r="DZB38" s="131"/>
      <c r="DZC38" s="131"/>
      <c r="DZD38" s="132"/>
      <c r="DZE38" s="131"/>
      <c r="DZF38" s="131"/>
      <c r="DZG38" s="131"/>
      <c r="DZH38" s="131"/>
      <c r="DZI38" s="131"/>
      <c r="DZJ38" s="131"/>
      <c r="DZK38" s="131"/>
      <c r="DZL38" s="131"/>
      <c r="DZM38" s="132"/>
      <c r="DZN38" s="131"/>
      <c r="DZO38" s="131"/>
      <c r="DZP38" s="131"/>
      <c r="DZQ38" s="131"/>
      <c r="DZR38" s="131"/>
      <c r="DZS38" s="131"/>
      <c r="DZT38" s="131"/>
      <c r="DZU38" s="131"/>
      <c r="DZV38" s="132"/>
      <c r="DZW38" s="131"/>
      <c r="DZX38" s="131"/>
      <c r="DZY38" s="131"/>
      <c r="DZZ38" s="131"/>
      <c r="EAA38" s="131"/>
      <c r="EAB38" s="131"/>
      <c r="EAC38" s="131"/>
      <c r="EAD38" s="131"/>
      <c r="EAE38" s="132"/>
      <c r="EAF38" s="131"/>
      <c r="EAG38" s="131"/>
      <c r="EAH38" s="131"/>
      <c r="EAI38" s="131"/>
      <c r="EAJ38" s="131"/>
      <c r="EAK38" s="131"/>
      <c r="EAL38" s="131"/>
      <c r="EAM38" s="131"/>
      <c r="EAN38" s="132"/>
      <c r="EAO38" s="131"/>
      <c r="EAP38" s="131"/>
      <c r="EAQ38" s="131"/>
      <c r="EAR38" s="131"/>
      <c r="EAS38" s="131"/>
      <c r="EAT38" s="131"/>
      <c r="EAU38" s="131"/>
      <c r="EAV38" s="131"/>
      <c r="EAW38" s="132"/>
      <c r="EAX38" s="131"/>
      <c r="EAY38" s="131"/>
      <c r="EAZ38" s="131"/>
      <c r="EBA38" s="131"/>
      <c r="EBB38" s="131"/>
      <c r="EBC38" s="131"/>
      <c r="EBD38" s="131"/>
      <c r="EBE38" s="131"/>
      <c r="EBF38" s="132"/>
      <c r="EBG38" s="131"/>
      <c r="EBH38" s="131"/>
      <c r="EBI38" s="131"/>
      <c r="EBJ38" s="131"/>
      <c r="EBK38" s="131"/>
      <c r="EBL38" s="131"/>
      <c r="EBM38" s="131"/>
      <c r="EBN38" s="131"/>
      <c r="EBO38" s="132"/>
      <c r="EBP38" s="131"/>
      <c r="EBQ38" s="131"/>
      <c r="EBR38" s="131"/>
      <c r="EBS38" s="131"/>
      <c r="EBT38" s="131"/>
      <c r="EBU38" s="131"/>
      <c r="EBV38" s="131"/>
      <c r="EBW38" s="131"/>
      <c r="EBX38" s="132"/>
      <c r="EBY38" s="131"/>
      <c r="EBZ38" s="131"/>
      <c r="ECA38" s="131"/>
      <c r="ECB38" s="131"/>
      <c r="ECC38" s="131"/>
      <c r="ECD38" s="131"/>
      <c r="ECE38" s="131"/>
      <c r="ECF38" s="131"/>
      <c r="ECG38" s="132"/>
      <c r="ECH38" s="131"/>
      <c r="ECI38" s="131"/>
      <c r="ECJ38" s="131"/>
      <c r="ECK38" s="131"/>
      <c r="ECL38" s="131"/>
      <c r="ECM38" s="131"/>
      <c r="ECN38" s="131"/>
      <c r="ECO38" s="131"/>
      <c r="ECP38" s="132"/>
      <c r="ECQ38" s="131"/>
      <c r="ECR38" s="131"/>
      <c r="ECS38" s="131"/>
      <c r="ECT38" s="131"/>
      <c r="ECU38" s="131"/>
      <c r="ECV38" s="131"/>
      <c r="ECW38" s="131"/>
      <c r="ECX38" s="131"/>
      <c r="ECY38" s="132"/>
      <c r="ECZ38" s="131"/>
      <c r="EDA38" s="131"/>
      <c r="EDB38" s="131"/>
      <c r="EDC38" s="131"/>
      <c r="EDD38" s="131"/>
      <c r="EDE38" s="131"/>
      <c r="EDF38" s="131"/>
      <c r="EDG38" s="131"/>
      <c r="EDH38" s="132"/>
      <c r="EDI38" s="131"/>
      <c r="EDJ38" s="131"/>
      <c r="EDK38" s="131"/>
      <c r="EDL38" s="131"/>
      <c r="EDM38" s="131"/>
      <c r="EDN38" s="131"/>
      <c r="EDO38" s="131"/>
      <c r="EDP38" s="131"/>
      <c r="EDQ38" s="132"/>
      <c r="EDR38" s="131"/>
      <c r="EDS38" s="131"/>
      <c r="EDT38" s="131"/>
      <c r="EDU38" s="131"/>
      <c r="EDV38" s="131"/>
      <c r="EDW38" s="131"/>
      <c r="EDX38" s="131"/>
      <c r="EDY38" s="131"/>
      <c r="EDZ38" s="132"/>
      <c r="EEA38" s="131"/>
      <c r="EEB38" s="131"/>
      <c r="EEC38" s="131"/>
      <c r="EED38" s="131"/>
      <c r="EEE38" s="131"/>
      <c r="EEF38" s="131"/>
      <c r="EEG38" s="131"/>
      <c r="EEH38" s="131"/>
      <c r="EEI38" s="132"/>
      <c r="EEJ38" s="131"/>
      <c r="EEK38" s="131"/>
      <c r="EEL38" s="131"/>
      <c r="EEM38" s="131"/>
      <c r="EEN38" s="131"/>
      <c r="EEO38" s="131"/>
      <c r="EEP38" s="131"/>
      <c r="EEQ38" s="131"/>
      <c r="EER38" s="132"/>
      <c r="EES38" s="131"/>
      <c r="EET38" s="131"/>
      <c r="EEU38" s="131"/>
      <c r="EEV38" s="131"/>
      <c r="EEW38" s="131"/>
      <c r="EEX38" s="131"/>
      <c r="EEY38" s="131"/>
      <c r="EEZ38" s="131"/>
      <c r="EFA38" s="132"/>
      <c r="EFB38" s="131"/>
      <c r="EFC38" s="131"/>
      <c r="EFD38" s="131"/>
      <c r="EFE38" s="131"/>
      <c r="EFF38" s="131"/>
      <c r="EFG38" s="131"/>
      <c r="EFH38" s="131"/>
      <c r="EFI38" s="131"/>
      <c r="EFJ38" s="132"/>
      <c r="EFK38" s="131"/>
      <c r="EFL38" s="131"/>
      <c r="EFM38" s="131"/>
      <c r="EFN38" s="131"/>
      <c r="EFO38" s="131"/>
      <c r="EFP38" s="131"/>
      <c r="EFQ38" s="131"/>
      <c r="EFR38" s="131"/>
      <c r="EFS38" s="132"/>
      <c r="EFT38" s="131"/>
      <c r="EFU38" s="131"/>
      <c r="EFV38" s="131"/>
      <c r="EFW38" s="131"/>
      <c r="EFX38" s="131"/>
      <c r="EFY38" s="131"/>
      <c r="EFZ38" s="131"/>
      <c r="EGA38" s="131"/>
      <c r="EGB38" s="132"/>
      <c r="EGC38" s="131"/>
      <c r="EGD38" s="131"/>
      <c r="EGE38" s="131"/>
      <c r="EGF38" s="131"/>
      <c r="EGG38" s="131"/>
      <c r="EGH38" s="131"/>
      <c r="EGI38" s="131"/>
      <c r="EGJ38" s="131"/>
      <c r="EGK38" s="132"/>
      <c r="EGL38" s="131"/>
      <c r="EGM38" s="131"/>
      <c r="EGN38" s="131"/>
      <c r="EGO38" s="131"/>
      <c r="EGP38" s="131"/>
      <c r="EGQ38" s="131"/>
      <c r="EGR38" s="131"/>
      <c r="EGS38" s="131"/>
      <c r="EGT38" s="132"/>
      <c r="EGU38" s="131"/>
      <c r="EGV38" s="131"/>
      <c r="EGW38" s="131"/>
      <c r="EGX38" s="131"/>
      <c r="EGY38" s="131"/>
      <c r="EGZ38" s="131"/>
      <c r="EHA38" s="131"/>
      <c r="EHB38" s="131"/>
      <c r="EHC38" s="132"/>
      <c r="EHD38" s="131"/>
      <c r="EHE38" s="131"/>
      <c r="EHF38" s="131"/>
      <c r="EHG38" s="131"/>
      <c r="EHH38" s="131"/>
      <c r="EHI38" s="131"/>
      <c r="EHJ38" s="131"/>
      <c r="EHK38" s="131"/>
      <c r="EHL38" s="132"/>
      <c r="EHM38" s="131"/>
      <c r="EHN38" s="131"/>
      <c r="EHO38" s="131"/>
      <c r="EHP38" s="131"/>
      <c r="EHQ38" s="131"/>
      <c r="EHR38" s="131"/>
      <c r="EHS38" s="131"/>
      <c r="EHT38" s="131"/>
      <c r="EHU38" s="132"/>
      <c r="EHV38" s="131"/>
      <c r="EHW38" s="131"/>
      <c r="EHX38" s="131"/>
      <c r="EHY38" s="131"/>
      <c r="EHZ38" s="131"/>
      <c r="EIA38" s="131"/>
      <c r="EIB38" s="131"/>
      <c r="EIC38" s="131"/>
      <c r="EID38" s="132"/>
      <c r="EIE38" s="131"/>
      <c r="EIF38" s="131"/>
      <c r="EIG38" s="131"/>
      <c r="EIH38" s="131"/>
      <c r="EII38" s="131"/>
      <c r="EIJ38" s="131"/>
      <c r="EIK38" s="131"/>
      <c r="EIL38" s="131"/>
      <c r="EIM38" s="132"/>
      <c r="EIN38" s="131"/>
      <c r="EIO38" s="131"/>
      <c r="EIP38" s="131"/>
      <c r="EIQ38" s="131"/>
      <c r="EIR38" s="131"/>
      <c r="EIS38" s="131"/>
      <c r="EIT38" s="131"/>
      <c r="EIU38" s="131"/>
      <c r="EIV38" s="132"/>
      <c r="EIW38" s="131"/>
      <c r="EIX38" s="131"/>
      <c r="EIY38" s="131"/>
      <c r="EIZ38" s="131"/>
      <c r="EJA38" s="131"/>
      <c r="EJB38" s="131"/>
      <c r="EJC38" s="131"/>
      <c r="EJD38" s="131"/>
      <c r="EJE38" s="132"/>
      <c r="EJF38" s="131"/>
      <c r="EJG38" s="131"/>
      <c r="EJH38" s="131"/>
      <c r="EJI38" s="131"/>
      <c r="EJJ38" s="131"/>
      <c r="EJK38" s="131"/>
      <c r="EJL38" s="131"/>
      <c r="EJM38" s="131"/>
      <c r="EJN38" s="132"/>
      <c r="EJO38" s="131"/>
      <c r="EJP38" s="131"/>
      <c r="EJQ38" s="131"/>
      <c r="EJR38" s="131"/>
      <c r="EJS38" s="131"/>
      <c r="EJT38" s="131"/>
      <c r="EJU38" s="131"/>
      <c r="EJV38" s="131"/>
      <c r="EJW38" s="132"/>
      <c r="EJX38" s="131"/>
      <c r="EJY38" s="131"/>
      <c r="EJZ38" s="131"/>
      <c r="EKA38" s="131"/>
      <c r="EKB38" s="131"/>
      <c r="EKC38" s="131"/>
      <c r="EKD38" s="131"/>
      <c r="EKE38" s="131"/>
      <c r="EKF38" s="132"/>
      <c r="EKG38" s="131"/>
      <c r="EKH38" s="131"/>
      <c r="EKI38" s="131"/>
      <c r="EKJ38" s="131"/>
      <c r="EKK38" s="131"/>
      <c r="EKL38" s="131"/>
      <c r="EKM38" s="131"/>
      <c r="EKN38" s="131"/>
      <c r="EKO38" s="132"/>
      <c r="EKP38" s="131"/>
      <c r="EKQ38" s="131"/>
      <c r="EKR38" s="131"/>
      <c r="EKS38" s="131"/>
      <c r="EKT38" s="131"/>
      <c r="EKU38" s="131"/>
      <c r="EKV38" s="131"/>
      <c r="EKW38" s="131"/>
      <c r="EKX38" s="132"/>
      <c r="EKY38" s="131"/>
      <c r="EKZ38" s="131"/>
      <c r="ELA38" s="131"/>
      <c r="ELB38" s="131"/>
      <c r="ELC38" s="131"/>
      <c r="ELD38" s="131"/>
      <c r="ELE38" s="131"/>
      <c r="ELF38" s="131"/>
      <c r="ELG38" s="132"/>
      <c r="ELH38" s="131"/>
      <c r="ELI38" s="131"/>
      <c r="ELJ38" s="131"/>
      <c r="ELK38" s="131"/>
      <c r="ELL38" s="131"/>
      <c r="ELM38" s="131"/>
      <c r="ELN38" s="131"/>
      <c r="ELO38" s="131"/>
      <c r="ELP38" s="132"/>
      <c r="ELQ38" s="131"/>
      <c r="ELR38" s="131"/>
      <c r="ELS38" s="131"/>
      <c r="ELT38" s="131"/>
      <c r="ELU38" s="131"/>
      <c r="ELV38" s="131"/>
      <c r="ELW38" s="131"/>
      <c r="ELX38" s="131"/>
      <c r="ELY38" s="132"/>
      <c r="ELZ38" s="131"/>
      <c r="EMA38" s="131"/>
      <c r="EMB38" s="131"/>
      <c r="EMC38" s="131"/>
      <c r="EMD38" s="131"/>
      <c r="EME38" s="131"/>
      <c r="EMF38" s="131"/>
      <c r="EMG38" s="131"/>
      <c r="EMH38" s="132"/>
      <c r="EMI38" s="131"/>
      <c r="EMJ38" s="131"/>
      <c r="EMK38" s="131"/>
      <c r="EML38" s="131"/>
      <c r="EMM38" s="131"/>
      <c r="EMN38" s="131"/>
      <c r="EMO38" s="131"/>
      <c r="EMP38" s="131"/>
      <c r="EMQ38" s="132"/>
      <c r="EMR38" s="131"/>
      <c r="EMS38" s="131"/>
      <c r="EMT38" s="131"/>
      <c r="EMU38" s="131"/>
      <c r="EMV38" s="131"/>
      <c r="EMW38" s="131"/>
      <c r="EMX38" s="131"/>
      <c r="EMY38" s="131"/>
      <c r="EMZ38" s="132"/>
      <c r="ENA38" s="131"/>
      <c r="ENB38" s="131"/>
      <c r="ENC38" s="131"/>
      <c r="END38" s="131"/>
      <c r="ENE38" s="131"/>
      <c r="ENF38" s="131"/>
      <c r="ENG38" s="131"/>
      <c r="ENH38" s="131"/>
      <c r="ENI38" s="132"/>
      <c r="ENJ38" s="131"/>
      <c r="ENK38" s="131"/>
      <c r="ENL38" s="131"/>
      <c r="ENM38" s="131"/>
      <c r="ENN38" s="131"/>
      <c r="ENO38" s="131"/>
      <c r="ENP38" s="131"/>
      <c r="ENQ38" s="131"/>
      <c r="ENR38" s="132"/>
      <c r="ENS38" s="131"/>
      <c r="ENT38" s="131"/>
      <c r="ENU38" s="131"/>
      <c r="ENV38" s="131"/>
      <c r="ENW38" s="131"/>
      <c r="ENX38" s="131"/>
      <c r="ENY38" s="131"/>
      <c r="ENZ38" s="131"/>
      <c r="EOA38" s="132"/>
      <c r="EOB38" s="131"/>
      <c r="EOC38" s="131"/>
      <c r="EOD38" s="131"/>
      <c r="EOE38" s="131"/>
      <c r="EOF38" s="131"/>
      <c r="EOG38" s="131"/>
      <c r="EOH38" s="131"/>
      <c r="EOI38" s="131"/>
      <c r="EOJ38" s="132"/>
      <c r="EOK38" s="131"/>
      <c r="EOL38" s="131"/>
      <c r="EOM38" s="131"/>
      <c r="EON38" s="131"/>
      <c r="EOO38" s="131"/>
      <c r="EOP38" s="131"/>
      <c r="EOQ38" s="131"/>
      <c r="EOR38" s="131"/>
      <c r="EOS38" s="132"/>
      <c r="EOT38" s="131"/>
      <c r="EOU38" s="131"/>
      <c r="EOV38" s="131"/>
      <c r="EOW38" s="131"/>
      <c r="EOX38" s="131"/>
      <c r="EOY38" s="131"/>
      <c r="EOZ38" s="131"/>
      <c r="EPA38" s="131"/>
      <c r="EPB38" s="132"/>
      <c r="EPC38" s="131"/>
      <c r="EPD38" s="131"/>
      <c r="EPE38" s="131"/>
      <c r="EPF38" s="131"/>
      <c r="EPG38" s="131"/>
      <c r="EPH38" s="131"/>
      <c r="EPI38" s="131"/>
      <c r="EPJ38" s="131"/>
      <c r="EPK38" s="132"/>
      <c r="EPL38" s="131"/>
      <c r="EPM38" s="131"/>
      <c r="EPN38" s="131"/>
      <c r="EPO38" s="131"/>
      <c r="EPP38" s="131"/>
      <c r="EPQ38" s="131"/>
      <c r="EPR38" s="131"/>
      <c r="EPS38" s="131"/>
      <c r="EPT38" s="132"/>
      <c r="EPU38" s="131"/>
      <c r="EPV38" s="131"/>
      <c r="EPW38" s="131"/>
      <c r="EPX38" s="131"/>
      <c r="EPY38" s="131"/>
      <c r="EPZ38" s="131"/>
      <c r="EQA38" s="131"/>
      <c r="EQB38" s="131"/>
      <c r="EQC38" s="132"/>
      <c r="EQD38" s="131"/>
      <c r="EQE38" s="131"/>
      <c r="EQF38" s="131"/>
      <c r="EQG38" s="131"/>
      <c r="EQH38" s="131"/>
      <c r="EQI38" s="131"/>
      <c r="EQJ38" s="131"/>
      <c r="EQK38" s="131"/>
      <c r="EQL38" s="132"/>
      <c r="EQM38" s="131"/>
      <c r="EQN38" s="131"/>
      <c r="EQO38" s="131"/>
      <c r="EQP38" s="131"/>
      <c r="EQQ38" s="131"/>
      <c r="EQR38" s="131"/>
      <c r="EQS38" s="131"/>
      <c r="EQT38" s="131"/>
      <c r="EQU38" s="132"/>
      <c r="EQV38" s="131"/>
      <c r="EQW38" s="131"/>
      <c r="EQX38" s="131"/>
      <c r="EQY38" s="131"/>
      <c r="EQZ38" s="131"/>
      <c r="ERA38" s="131"/>
      <c r="ERB38" s="131"/>
      <c r="ERC38" s="131"/>
      <c r="ERD38" s="132"/>
      <c r="ERE38" s="131"/>
      <c r="ERF38" s="131"/>
      <c r="ERG38" s="131"/>
      <c r="ERH38" s="131"/>
      <c r="ERI38" s="131"/>
      <c r="ERJ38" s="131"/>
      <c r="ERK38" s="131"/>
      <c r="ERL38" s="131"/>
      <c r="ERM38" s="132"/>
      <c r="ERN38" s="131"/>
      <c r="ERO38" s="131"/>
      <c r="ERP38" s="131"/>
      <c r="ERQ38" s="131"/>
      <c r="ERR38" s="131"/>
      <c r="ERS38" s="131"/>
      <c r="ERT38" s="131"/>
      <c r="ERU38" s="131"/>
      <c r="ERV38" s="132"/>
      <c r="ERW38" s="131"/>
      <c r="ERX38" s="131"/>
      <c r="ERY38" s="131"/>
      <c r="ERZ38" s="131"/>
      <c r="ESA38" s="131"/>
      <c r="ESB38" s="131"/>
      <c r="ESC38" s="131"/>
      <c r="ESD38" s="131"/>
      <c r="ESE38" s="132"/>
      <c r="ESF38" s="131"/>
      <c r="ESG38" s="131"/>
      <c r="ESH38" s="131"/>
      <c r="ESI38" s="131"/>
      <c r="ESJ38" s="131"/>
      <c r="ESK38" s="131"/>
      <c r="ESL38" s="131"/>
      <c r="ESM38" s="131"/>
      <c r="ESN38" s="132"/>
      <c r="ESO38" s="131"/>
      <c r="ESP38" s="131"/>
      <c r="ESQ38" s="131"/>
      <c r="ESR38" s="131"/>
      <c r="ESS38" s="131"/>
      <c r="EST38" s="131"/>
      <c r="ESU38" s="131"/>
      <c r="ESV38" s="131"/>
      <c r="ESW38" s="132"/>
      <c r="ESX38" s="131"/>
      <c r="ESY38" s="131"/>
      <c r="ESZ38" s="131"/>
      <c r="ETA38" s="131"/>
      <c r="ETB38" s="131"/>
      <c r="ETC38" s="131"/>
      <c r="ETD38" s="131"/>
      <c r="ETE38" s="131"/>
      <c r="ETF38" s="132"/>
      <c r="ETG38" s="131"/>
      <c r="ETH38" s="131"/>
      <c r="ETI38" s="131"/>
      <c r="ETJ38" s="131"/>
      <c r="ETK38" s="131"/>
      <c r="ETL38" s="131"/>
      <c r="ETM38" s="131"/>
      <c r="ETN38" s="131"/>
      <c r="ETO38" s="132"/>
      <c r="ETP38" s="131"/>
      <c r="ETQ38" s="131"/>
      <c r="ETR38" s="131"/>
      <c r="ETS38" s="131"/>
      <c r="ETT38" s="131"/>
      <c r="ETU38" s="131"/>
      <c r="ETV38" s="131"/>
      <c r="ETW38" s="131"/>
      <c r="ETX38" s="132"/>
      <c r="ETY38" s="131"/>
      <c r="ETZ38" s="131"/>
      <c r="EUA38" s="131"/>
      <c r="EUB38" s="131"/>
      <c r="EUC38" s="131"/>
      <c r="EUD38" s="131"/>
      <c r="EUE38" s="131"/>
      <c r="EUF38" s="131"/>
      <c r="EUG38" s="132"/>
      <c r="EUH38" s="131"/>
      <c r="EUI38" s="131"/>
      <c r="EUJ38" s="131"/>
      <c r="EUK38" s="131"/>
      <c r="EUL38" s="131"/>
      <c r="EUM38" s="131"/>
      <c r="EUN38" s="131"/>
      <c r="EUO38" s="131"/>
      <c r="EUP38" s="132"/>
      <c r="EUQ38" s="131"/>
      <c r="EUR38" s="131"/>
      <c r="EUS38" s="131"/>
      <c r="EUT38" s="131"/>
      <c r="EUU38" s="131"/>
      <c r="EUV38" s="131"/>
      <c r="EUW38" s="131"/>
      <c r="EUX38" s="131"/>
      <c r="EUY38" s="132"/>
      <c r="EUZ38" s="131"/>
      <c r="EVA38" s="131"/>
      <c r="EVB38" s="131"/>
      <c r="EVC38" s="131"/>
      <c r="EVD38" s="131"/>
      <c r="EVE38" s="131"/>
      <c r="EVF38" s="131"/>
      <c r="EVG38" s="131"/>
      <c r="EVH38" s="132"/>
      <c r="EVI38" s="131"/>
      <c r="EVJ38" s="131"/>
      <c r="EVK38" s="131"/>
      <c r="EVL38" s="131"/>
      <c r="EVM38" s="131"/>
      <c r="EVN38" s="131"/>
      <c r="EVO38" s="131"/>
      <c r="EVP38" s="131"/>
      <c r="EVQ38" s="132"/>
      <c r="EVR38" s="131"/>
      <c r="EVS38" s="131"/>
      <c r="EVT38" s="131"/>
      <c r="EVU38" s="131"/>
      <c r="EVV38" s="131"/>
      <c r="EVW38" s="131"/>
      <c r="EVX38" s="131"/>
      <c r="EVY38" s="131"/>
      <c r="EVZ38" s="132"/>
      <c r="EWA38" s="131"/>
      <c r="EWB38" s="131"/>
      <c r="EWC38" s="131"/>
      <c r="EWD38" s="131"/>
      <c r="EWE38" s="131"/>
      <c r="EWF38" s="131"/>
      <c r="EWG38" s="131"/>
      <c r="EWH38" s="131"/>
      <c r="EWI38" s="132"/>
      <c r="EWJ38" s="131"/>
      <c r="EWK38" s="131"/>
      <c r="EWL38" s="131"/>
      <c r="EWM38" s="131"/>
      <c r="EWN38" s="131"/>
      <c r="EWO38" s="131"/>
      <c r="EWP38" s="131"/>
      <c r="EWQ38" s="131"/>
      <c r="EWR38" s="132"/>
      <c r="EWS38" s="131"/>
      <c r="EWT38" s="131"/>
      <c r="EWU38" s="131"/>
      <c r="EWV38" s="131"/>
      <c r="EWW38" s="131"/>
      <c r="EWX38" s="131"/>
      <c r="EWY38" s="131"/>
      <c r="EWZ38" s="131"/>
      <c r="EXA38" s="132"/>
      <c r="EXB38" s="131"/>
      <c r="EXC38" s="131"/>
      <c r="EXD38" s="131"/>
      <c r="EXE38" s="131"/>
      <c r="EXF38" s="131"/>
      <c r="EXG38" s="131"/>
      <c r="EXH38" s="131"/>
      <c r="EXI38" s="131"/>
      <c r="EXJ38" s="132"/>
      <c r="EXK38" s="131"/>
      <c r="EXL38" s="131"/>
      <c r="EXM38" s="131"/>
      <c r="EXN38" s="131"/>
      <c r="EXO38" s="131"/>
      <c r="EXP38" s="131"/>
      <c r="EXQ38" s="131"/>
      <c r="EXR38" s="131"/>
      <c r="EXS38" s="132"/>
      <c r="EXT38" s="131"/>
      <c r="EXU38" s="131"/>
      <c r="EXV38" s="131"/>
      <c r="EXW38" s="131"/>
      <c r="EXX38" s="131"/>
      <c r="EXY38" s="131"/>
      <c r="EXZ38" s="131"/>
      <c r="EYA38" s="131"/>
      <c r="EYB38" s="132"/>
      <c r="EYC38" s="131"/>
      <c r="EYD38" s="131"/>
      <c r="EYE38" s="131"/>
      <c r="EYF38" s="131"/>
      <c r="EYG38" s="131"/>
      <c r="EYH38" s="131"/>
      <c r="EYI38" s="131"/>
      <c r="EYJ38" s="131"/>
      <c r="EYK38" s="132"/>
      <c r="EYL38" s="131"/>
      <c r="EYM38" s="131"/>
      <c r="EYN38" s="131"/>
      <c r="EYO38" s="131"/>
      <c r="EYP38" s="131"/>
      <c r="EYQ38" s="131"/>
      <c r="EYR38" s="131"/>
      <c r="EYS38" s="131"/>
      <c r="EYT38" s="132"/>
      <c r="EYU38" s="131"/>
      <c r="EYV38" s="131"/>
      <c r="EYW38" s="131"/>
      <c r="EYX38" s="131"/>
      <c r="EYY38" s="131"/>
      <c r="EYZ38" s="131"/>
      <c r="EZA38" s="131"/>
      <c r="EZB38" s="131"/>
      <c r="EZC38" s="132"/>
      <c r="EZD38" s="131"/>
      <c r="EZE38" s="131"/>
      <c r="EZF38" s="131"/>
      <c r="EZG38" s="131"/>
      <c r="EZH38" s="131"/>
      <c r="EZI38" s="131"/>
      <c r="EZJ38" s="131"/>
      <c r="EZK38" s="131"/>
      <c r="EZL38" s="132"/>
      <c r="EZM38" s="131"/>
      <c r="EZN38" s="131"/>
      <c r="EZO38" s="131"/>
      <c r="EZP38" s="131"/>
      <c r="EZQ38" s="131"/>
      <c r="EZR38" s="131"/>
      <c r="EZS38" s="131"/>
      <c r="EZT38" s="131"/>
      <c r="EZU38" s="132"/>
      <c r="EZV38" s="131"/>
      <c r="EZW38" s="131"/>
      <c r="EZX38" s="131"/>
      <c r="EZY38" s="131"/>
      <c r="EZZ38" s="131"/>
      <c r="FAA38" s="131"/>
      <c r="FAB38" s="131"/>
      <c r="FAC38" s="131"/>
      <c r="FAD38" s="132"/>
      <c r="FAE38" s="131"/>
      <c r="FAF38" s="131"/>
      <c r="FAG38" s="131"/>
      <c r="FAH38" s="131"/>
      <c r="FAI38" s="131"/>
      <c r="FAJ38" s="131"/>
      <c r="FAK38" s="131"/>
      <c r="FAL38" s="131"/>
      <c r="FAM38" s="132"/>
      <c r="FAN38" s="131"/>
      <c r="FAO38" s="131"/>
      <c r="FAP38" s="131"/>
      <c r="FAQ38" s="131"/>
      <c r="FAR38" s="131"/>
      <c r="FAS38" s="131"/>
      <c r="FAT38" s="131"/>
      <c r="FAU38" s="131"/>
      <c r="FAV38" s="132"/>
      <c r="FAW38" s="131"/>
      <c r="FAX38" s="131"/>
      <c r="FAY38" s="131"/>
      <c r="FAZ38" s="131"/>
      <c r="FBA38" s="131"/>
      <c r="FBB38" s="131"/>
      <c r="FBC38" s="131"/>
      <c r="FBD38" s="131"/>
      <c r="FBE38" s="132"/>
      <c r="FBF38" s="131"/>
      <c r="FBG38" s="131"/>
      <c r="FBH38" s="131"/>
      <c r="FBI38" s="131"/>
      <c r="FBJ38" s="131"/>
      <c r="FBK38" s="131"/>
      <c r="FBL38" s="131"/>
      <c r="FBM38" s="131"/>
      <c r="FBN38" s="132"/>
      <c r="FBO38" s="131"/>
      <c r="FBP38" s="131"/>
      <c r="FBQ38" s="131"/>
      <c r="FBR38" s="131"/>
      <c r="FBS38" s="131"/>
      <c r="FBT38" s="131"/>
      <c r="FBU38" s="131"/>
      <c r="FBV38" s="131"/>
      <c r="FBW38" s="132"/>
      <c r="FBX38" s="131"/>
      <c r="FBY38" s="131"/>
      <c r="FBZ38" s="131"/>
      <c r="FCA38" s="131"/>
      <c r="FCB38" s="131"/>
      <c r="FCC38" s="131"/>
      <c r="FCD38" s="131"/>
      <c r="FCE38" s="131"/>
      <c r="FCF38" s="132"/>
      <c r="FCG38" s="131"/>
      <c r="FCH38" s="131"/>
      <c r="FCI38" s="131"/>
      <c r="FCJ38" s="131"/>
      <c r="FCK38" s="131"/>
      <c r="FCL38" s="131"/>
      <c r="FCM38" s="131"/>
      <c r="FCN38" s="131"/>
      <c r="FCO38" s="132"/>
      <c r="FCP38" s="131"/>
      <c r="FCQ38" s="131"/>
      <c r="FCR38" s="131"/>
      <c r="FCS38" s="131"/>
      <c r="FCT38" s="131"/>
      <c r="FCU38" s="131"/>
      <c r="FCV38" s="131"/>
      <c r="FCW38" s="131"/>
      <c r="FCX38" s="132"/>
      <c r="FCY38" s="131"/>
      <c r="FCZ38" s="131"/>
      <c r="FDA38" s="131"/>
      <c r="FDB38" s="131"/>
      <c r="FDC38" s="131"/>
      <c r="FDD38" s="131"/>
      <c r="FDE38" s="131"/>
      <c r="FDF38" s="131"/>
      <c r="FDG38" s="132"/>
      <c r="FDH38" s="131"/>
      <c r="FDI38" s="131"/>
      <c r="FDJ38" s="131"/>
      <c r="FDK38" s="131"/>
      <c r="FDL38" s="131"/>
      <c r="FDM38" s="131"/>
      <c r="FDN38" s="131"/>
      <c r="FDO38" s="131"/>
      <c r="FDP38" s="132"/>
      <c r="FDQ38" s="131"/>
      <c r="FDR38" s="131"/>
      <c r="FDS38" s="131"/>
      <c r="FDT38" s="131"/>
      <c r="FDU38" s="131"/>
      <c r="FDV38" s="131"/>
      <c r="FDW38" s="131"/>
      <c r="FDX38" s="131"/>
      <c r="FDY38" s="132"/>
      <c r="FDZ38" s="131"/>
      <c r="FEA38" s="131"/>
      <c r="FEB38" s="131"/>
      <c r="FEC38" s="131"/>
      <c r="FED38" s="131"/>
      <c r="FEE38" s="131"/>
      <c r="FEF38" s="131"/>
      <c r="FEG38" s="131"/>
      <c r="FEH38" s="132"/>
      <c r="FEI38" s="131"/>
      <c r="FEJ38" s="131"/>
      <c r="FEK38" s="131"/>
      <c r="FEL38" s="131"/>
      <c r="FEM38" s="131"/>
      <c r="FEN38" s="131"/>
      <c r="FEO38" s="131"/>
      <c r="FEP38" s="131"/>
      <c r="FEQ38" s="132"/>
      <c r="FER38" s="131"/>
      <c r="FES38" s="131"/>
      <c r="FET38" s="131"/>
      <c r="FEU38" s="131"/>
      <c r="FEV38" s="131"/>
      <c r="FEW38" s="131"/>
      <c r="FEX38" s="131"/>
      <c r="FEY38" s="131"/>
      <c r="FEZ38" s="132"/>
      <c r="FFA38" s="131"/>
      <c r="FFB38" s="131"/>
      <c r="FFC38" s="131"/>
      <c r="FFD38" s="131"/>
      <c r="FFE38" s="131"/>
      <c r="FFF38" s="131"/>
      <c r="FFG38" s="131"/>
      <c r="FFH38" s="131"/>
      <c r="FFI38" s="132"/>
      <c r="FFJ38" s="131"/>
      <c r="FFK38" s="131"/>
      <c r="FFL38" s="131"/>
      <c r="FFM38" s="131"/>
      <c r="FFN38" s="131"/>
      <c r="FFO38" s="131"/>
      <c r="FFP38" s="131"/>
      <c r="FFQ38" s="131"/>
      <c r="FFR38" s="132"/>
      <c r="FFS38" s="131"/>
      <c r="FFT38" s="131"/>
      <c r="FFU38" s="131"/>
      <c r="FFV38" s="131"/>
      <c r="FFW38" s="131"/>
      <c r="FFX38" s="131"/>
      <c r="FFY38" s="131"/>
      <c r="FFZ38" s="131"/>
      <c r="FGA38" s="132"/>
      <c r="FGB38" s="131"/>
      <c r="FGC38" s="131"/>
      <c r="FGD38" s="131"/>
      <c r="FGE38" s="131"/>
      <c r="FGF38" s="131"/>
      <c r="FGG38" s="131"/>
      <c r="FGH38" s="131"/>
      <c r="FGI38" s="131"/>
      <c r="FGJ38" s="132"/>
      <c r="FGK38" s="131"/>
      <c r="FGL38" s="131"/>
      <c r="FGM38" s="131"/>
      <c r="FGN38" s="131"/>
      <c r="FGO38" s="131"/>
      <c r="FGP38" s="131"/>
      <c r="FGQ38" s="131"/>
      <c r="FGR38" s="131"/>
      <c r="FGS38" s="132"/>
      <c r="FGT38" s="131"/>
      <c r="FGU38" s="131"/>
      <c r="FGV38" s="131"/>
      <c r="FGW38" s="131"/>
      <c r="FGX38" s="131"/>
      <c r="FGY38" s="131"/>
      <c r="FGZ38" s="131"/>
      <c r="FHA38" s="131"/>
      <c r="FHB38" s="132"/>
      <c r="FHC38" s="131"/>
      <c r="FHD38" s="131"/>
      <c r="FHE38" s="131"/>
      <c r="FHF38" s="131"/>
      <c r="FHG38" s="131"/>
      <c r="FHH38" s="131"/>
      <c r="FHI38" s="131"/>
      <c r="FHJ38" s="131"/>
      <c r="FHK38" s="132"/>
      <c r="FHL38" s="131"/>
      <c r="FHM38" s="131"/>
      <c r="FHN38" s="131"/>
      <c r="FHO38" s="131"/>
      <c r="FHP38" s="131"/>
      <c r="FHQ38" s="131"/>
      <c r="FHR38" s="131"/>
      <c r="FHS38" s="131"/>
      <c r="FHT38" s="132"/>
      <c r="FHU38" s="131"/>
      <c r="FHV38" s="131"/>
      <c r="FHW38" s="131"/>
      <c r="FHX38" s="131"/>
      <c r="FHY38" s="131"/>
      <c r="FHZ38" s="131"/>
      <c r="FIA38" s="131"/>
      <c r="FIB38" s="131"/>
      <c r="FIC38" s="132"/>
      <c r="FID38" s="131"/>
      <c r="FIE38" s="131"/>
      <c r="FIF38" s="131"/>
      <c r="FIG38" s="131"/>
      <c r="FIH38" s="131"/>
      <c r="FII38" s="131"/>
      <c r="FIJ38" s="131"/>
      <c r="FIK38" s="131"/>
      <c r="FIL38" s="132"/>
      <c r="FIM38" s="131"/>
      <c r="FIN38" s="131"/>
      <c r="FIO38" s="131"/>
      <c r="FIP38" s="131"/>
      <c r="FIQ38" s="131"/>
      <c r="FIR38" s="131"/>
      <c r="FIS38" s="131"/>
      <c r="FIT38" s="131"/>
      <c r="FIU38" s="132"/>
      <c r="FIV38" s="131"/>
      <c r="FIW38" s="131"/>
      <c r="FIX38" s="131"/>
      <c r="FIY38" s="131"/>
      <c r="FIZ38" s="131"/>
      <c r="FJA38" s="131"/>
      <c r="FJB38" s="131"/>
      <c r="FJC38" s="131"/>
      <c r="FJD38" s="132"/>
      <c r="FJE38" s="131"/>
      <c r="FJF38" s="131"/>
      <c r="FJG38" s="131"/>
      <c r="FJH38" s="131"/>
      <c r="FJI38" s="131"/>
      <c r="FJJ38" s="131"/>
      <c r="FJK38" s="131"/>
      <c r="FJL38" s="131"/>
      <c r="FJM38" s="132"/>
      <c r="FJN38" s="131"/>
      <c r="FJO38" s="131"/>
      <c r="FJP38" s="131"/>
      <c r="FJQ38" s="131"/>
      <c r="FJR38" s="131"/>
      <c r="FJS38" s="131"/>
      <c r="FJT38" s="131"/>
      <c r="FJU38" s="131"/>
      <c r="FJV38" s="132"/>
      <c r="FJW38" s="131"/>
      <c r="FJX38" s="131"/>
      <c r="FJY38" s="131"/>
      <c r="FJZ38" s="131"/>
      <c r="FKA38" s="131"/>
      <c r="FKB38" s="131"/>
      <c r="FKC38" s="131"/>
      <c r="FKD38" s="131"/>
      <c r="FKE38" s="132"/>
      <c r="FKF38" s="131"/>
      <c r="FKG38" s="131"/>
      <c r="FKH38" s="131"/>
      <c r="FKI38" s="131"/>
      <c r="FKJ38" s="131"/>
      <c r="FKK38" s="131"/>
      <c r="FKL38" s="131"/>
      <c r="FKM38" s="131"/>
      <c r="FKN38" s="132"/>
      <c r="FKO38" s="131"/>
      <c r="FKP38" s="131"/>
      <c r="FKQ38" s="131"/>
      <c r="FKR38" s="131"/>
      <c r="FKS38" s="131"/>
      <c r="FKT38" s="131"/>
      <c r="FKU38" s="131"/>
      <c r="FKV38" s="131"/>
      <c r="FKW38" s="132"/>
      <c r="FKX38" s="131"/>
      <c r="FKY38" s="131"/>
      <c r="FKZ38" s="131"/>
      <c r="FLA38" s="131"/>
      <c r="FLB38" s="131"/>
      <c r="FLC38" s="131"/>
      <c r="FLD38" s="131"/>
      <c r="FLE38" s="131"/>
      <c r="FLF38" s="132"/>
      <c r="FLG38" s="131"/>
      <c r="FLH38" s="131"/>
      <c r="FLI38" s="131"/>
      <c r="FLJ38" s="131"/>
      <c r="FLK38" s="131"/>
      <c r="FLL38" s="131"/>
      <c r="FLM38" s="131"/>
      <c r="FLN38" s="131"/>
      <c r="FLO38" s="132"/>
      <c r="FLP38" s="131"/>
      <c r="FLQ38" s="131"/>
      <c r="FLR38" s="131"/>
      <c r="FLS38" s="131"/>
      <c r="FLT38" s="131"/>
      <c r="FLU38" s="131"/>
      <c r="FLV38" s="131"/>
      <c r="FLW38" s="131"/>
      <c r="FLX38" s="132"/>
      <c r="FLY38" s="131"/>
      <c r="FLZ38" s="131"/>
      <c r="FMA38" s="131"/>
      <c r="FMB38" s="131"/>
      <c r="FMC38" s="131"/>
      <c r="FMD38" s="131"/>
      <c r="FME38" s="131"/>
      <c r="FMF38" s="131"/>
      <c r="FMG38" s="132"/>
      <c r="FMH38" s="131"/>
      <c r="FMI38" s="131"/>
      <c r="FMJ38" s="131"/>
      <c r="FMK38" s="131"/>
      <c r="FML38" s="131"/>
      <c r="FMM38" s="131"/>
      <c r="FMN38" s="131"/>
      <c r="FMO38" s="131"/>
      <c r="FMP38" s="132"/>
      <c r="FMQ38" s="131"/>
      <c r="FMR38" s="131"/>
      <c r="FMS38" s="131"/>
      <c r="FMT38" s="131"/>
      <c r="FMU38" s="131"/>
      <c r="FMV38" s="131"/>
      <c r="FMW38" s="131"/>
      <c r="FMX38" s="131"/>
      <c r="FMY38" s="132"/>
      <c r="FMZ38" s="131"/>
      <c r="FNA38" s="131"/>
      <c r="FNB38" s="131"/>
      <c r="FNC38" s="131"/>
      <c r="FND38" s="131"/>
      <c r="FNE38" s="131"/>
      <c r="FNF38" s="131"/>
      <c r="FNG38" s="131"/>
      <c r="FNH38" s="132"/>
      <c r="FNI38" s="131"/>
      <c r="FNJ38" s="131"/>
      <c r="FNK38" s="131"/>
      <c r="FNL38" s="131"/>
      <c r="FNM38" s="131"/>
      <c r="FNN38" s="131"/>
      <c r="FNO38" s="131"/>
      <c r="FNP38" s="131"/>
      <c r="FNQ38" s="132"/>
      <c r="FNR38" s="131"/>
      <c r="FNS38" s="131"/>
      <c r="FNT38" s="131"/>
      <c r="FNU38" s="131"/>
      <c r="FNV38" s="131"/>
      <c r="FNW38" s="131"/>
      <c r="FNX38" s="131"/>
      <c r="FNY38" s="131"/>
      <c r="FNZ38" s="132"/>
      <c r="FOA38" s="131"/>
      <c r="FOB38" s="131"/>
      <c r="FOC38" s="131"/>
      <c r="FOD38" s="131"/>
      <c r="FOE38" s="131"/>
      <c r="FOF38" s="131"/>
      <c r="FOG38" s="131"/>
      <c r="FOH38" s="131"/>
      <c r="FOI38" s="132"/>
      <c r="FOJ38" s="131"/>
      <c r="FOK38" s="131"/>
      <c r="FOL38" s="131"/>
      <c r="FOM38" s="131"/>
      <c r="FON38" s="131"/>
      <c r="FOO38" s="131"/>
      <c r="FOP38" s="131"/>
      <c r="FOQ38" s="131"/>
      <c r="FOR38" s="132"/>
      <c r="FOS38" s="131"/>
      <c r="FOT38" s="131"/>
      <c r="FOU38" s="131"/>
      <c r="FOV38" s="131"/>
      <c r="FOW38" s="131"/>
      <c r="FOX38" s="131"/>
      <c r="FOY38" s="131"/>
      <c r="FOZ38" s="131"/>
      <c r="FPA38" s="132"/>
      <c r="FPB38" s="131"/>
      <c r="FPC38" s="131"/>
      <c r="FPD38" s="131"/>
      <c r="FPE38" s="131"/>
      <c r="FPF38" s="131"/>
      <c r="FPG38" s="131"/>
      <c r="FPH38" s="131"/>
      <c r="FPI38" s="131"/>
      <c r="FPJ38" s="132"/>
      <c r="FPK38" s="131"/>
      <c r="FPL38" s="131"/>
      <c r="FPM38" s="131"/>
      <c r="FPN38" s="131"/>
      <c r="FPO38" s="131"/>
      <c r="FPP38" s="131"/>
      <c r="FPQ38" s="131"/>
      <c r="FPR38" s="131"/>
      <c r="FPS38" s="132"/>
      <c r="FPT38" s="131"/>
      <c r="FPU38" s="131"/>
      <c r="FPV38" s="131"/>
      <c r="FPW38" s="131"/>
      <c r="FPX38" s="131"/>
      <c r="FPY38" s="131"/>
      <c r="FPZ38" s="131"/>
      <c r="FQA38" s="131"/>
      <c r="FQB38" s="132"/>
      <c r="FQC38" s="131"/>
      <c r="FQD38" s="131"/>
      <c r="FQE38" s="131"/>
      <c r="FQF38" s="131"/>
      <c r="FQG38" s="131"/>
      <c r="FQH38" s="131"/>
      <c r="FQI38" s="131"/>
      <c r="FQJ38" s="131"/>
      <c r="FQK38" s="132"/>
      <c r="FQL38" s="131"/>
      <c r="FQM38" s="131"/>
      <c r="FQN38" s="131"/>
      <c r="FQO38" s="131"/>
      <c r="FQP38" s="131"/>
      <c r="FQQ38" s="131"/>
      <c r="FQR38" s="131"/>
      <c r="FQS38" s="131"/>
      <c r="FQT38" s="132"/>
      <c r="FQU38" s="131"/>
      <c r="FQV38" s="131"/>
      <c r="FQW38" s="131"/>
      <c r="FQX38" s="131"/>
      <c r="FQY38" s="131"/>
      <c r="FQZ38" s="131"/>
      <c r="FRA38" s="131"/>
      <c r="FRB38" s="131"/>
      <c r="FRC38" s="132"/>
      <c r="FRD38" s="131"/>
      <c r="FRE38" s="131"/>
      <c r="FRF38" s="131"/>
      <c r="FRG38" s="131"/>
      <c r="FRH38" s="131"/>
      <c r="FRI38" s="131"/>
      <c r="FRJ38" s="131"/>
      <c r="FRK38" s="131"/>
      <c r="FRL38" s="132"/>
      <c r="FRM38" s="131"/>
      <c r="FRN38" s="131"/>
      <c r="FRO38" s="131"/>
      <c r="FRP38" s="131"/>
      <c r="FRQ38" s="131"/>
      <c r="FRR38" s="131"/>
      <c r="FRS38" s="131"/>
      <c r="FRT38" s="131"/>
      <c r="FRU38" s="132"/>
      <c r="FRV38" s="131"/>
      <c r="FRW38" s="131"/>
      <c r="FRX38" s="131"/>
      <c r="FRY38" s="131"/>
      <c r="FRZ38" s="131"/>
      <c r="FSA38" s="131"/>
      <c r="FSB38" s="131"/>
      <c r="FSC38" s="131"/>
      <c r="FSD38" s="132"/>
      <c r="FSE38" s="131"/>
      <c r="FSF38" s="131"/>
      <c r="FSG38" s="131"/>
      <c r="FSH38" s="131"/>
      <c r="FSI38" s="131"/>
      <c r="FSJ38" s="131"/>
      <c r="FSK38" s="131"/>
      <c r="FSL38" s="131"/>
      <c r="FSM38" s="132"/>
      <c r="FSN38" s="131"/>
      <c r="FSO38" s="131"/>
      <c r="FSP38" s="131"/>
      <c r="FSQ38" s="131"/>
      <c r="FSR38" s="131"/>
      <c r="FSS38" s="131"/>
      <c r="FST38" s="131"/>
      <c r="FSU38" s="131"/>
      <c r="FSV38" s="132"/>
      <c r="FSW38" s="131"/>
      <c r="FSX38" s="131"/>
      <c r="FSY38" s="131"/>
      <c r="FSZ38" s="131"/>
      <c r="FTA38" s="131"/>
      <c r="FTB38" s="131"/>
      <c r="FTC38" s="131"/>
      <c r="FTD38" s="131"/>
      <c r="FTE38" s="132"/>
      <c r="FTF38" s="131"/>
      <c r="FTG38" s="131"/>
      <c r="FTH38" s="131"/>
      <c r="FTI38" s="131"/>
      <c r="FTJ38" s="131"/>
      <c r="FTK38" s="131"/>
      <c r="FTL38" s="131"/>
      <c r="FTM38" s="131"/>
      <c r="FTN38" s="132"/>
      <c r="FTO38" s="131"/>
      <c r="FTP38" s="131"/>
      <c r="FTQ38" s="131"/>
      <c r="FTR38" s="131"/>
      <c r="FTS38" s="131"/>
      <c r="FTT38" s="131"/>
      <c r="FTU38" s="131"/>
      <c r="FTV38" s="131"/>
      <c r="FTW38" s="132"/>
      <c r="FTX38" s="131"/>
      <c r="FTY38" s="131"/>
      <c r="FTZ38" s="131"/>
      <c r="FUA38" s="131"/>
      <c r="FUB38" s="131"/>
      <c r="FUC38" s="131"/>
      <c r="FUD38" s="131"/>
      <c r="FUE38" s="131"/>
      <c r="FUF38" s="132"/>
      <c r="FUG38" s="131"/>
      <c r="FUH38" s="131"/>
      <c r="FUI38" s="131"/>
      <c r="FUJ38" s="131"/>
      <c r="FUK38" s="131"/>
      <c r="FUL38" s="131"/>
      <c r="FUM38" s="131"/>
      <c r="FUN38" s="131"/>
      <c r="FUO38" s="132"/>
      <c r="FUP38" s="131"/>
      <c r="FUQ38" s="131"/>
      <c r="FUR38" s="131"/>
      <c r="FUS38" s="131"/>
      <c r="FUT38" s="131"/>
      <c r="FUU38" s="131"/>
      <c r="FUV38" s="131"/>
      <c r="FUW38" s="131"/>
      <c r="FUX38" s="132"/>
      <c r="FUY38" s="131"/>
      <c r="FUZ38" s="131"/>
      <c r="FVA38" s="131"/>
      <c r="FVB38" s="131"/>
      <c r="FVC38" s="131"/>
      <c r="FVD38" s="131"/>
      <c r="FVE38" s="131"/>
      <c r="FVF38" s="131"/>
      <c r="FVG38" s="132"/>
      <c r="FVH38" s="131"/>
      <c r="FVI38" s="131"/>
      <c r="FVJ38" s="131"/>
      <c r="FVK38" s="131"/>
      <c r="FVL38" s="131"/>
      <c r="FVM38" s="131"/>
      <c r="FVN38" s="131"/>
      <c r="FVO38" s="131"/>
      <c r="FVP38" s="132"/>
      <c r="FVQ38" s="131"/>
      <c r="FVR38" s="131"/>
      <c r="FVS38" s="131"/>
      <c r="FVT38" s="131"/>
      <c r="FVU38" s="131"/>
      <c r="FVV38" s="131"/>
      <c r="FVW38" s="131"/>
      <c r="FVX38" s="131"/>
      <c r="FVY38" s="132"/>
      <c r="FVZ38" s="131"/>
      <c r="FWA38" s="131"/>
      <c r="FWB38" s="131"/>
      <c r="FWC38" s="131"/>
      <c r="FWD38" s="131"/>
      <c r="FWE38" s="131"/>
      <c r="FWF38" s="131"/>
      <c r="FWG38" s="131"/>
      <c r="FWH38" s="132"/>
      <c r="FWI38" s="131"/>
      <c r="FWJ38" s="131"/>
      <c r="FWK38" s="131"/>
      <c r="FWL38" s="131"/>
      <c r="FWM38" s="131"/>
      <c r="FWN38" s="131"/>
      <c r="FWO38" s="131"/>
      <c r="FWP38" s="131"/>
      <c r="FWQ38" s="132"/>
      <c r="FWR38" s="131"/>
      <c r="FWS38" s="131"/>
      <c r="FWT38" s="131"/>
      <c r="FWU38" s="131"/>
      <c r="FWV38" s="131"/>
      <c r="FWW38" s="131"/>
      <c r="FWX38" s="131"/>
      <c r="FWY38" s="131"/>
      <c r="FWZ38" s="132"/>
      <c r="FXA38" s="131"/>
      <c r="FXB38" s="131"/>
      <c r="FXC38" s="131"/>
      <c r="FXD38" s="131"/>
      <c r="FXE38" s="131"/>
      <c r="FXF38" s="131"/>
      <c r="FXG38" s="131"/>
      <c r="FXH38" s="131"/>
      <c r="FXI38" s="132"/>
      <c r="FXJ38" s="131"/>
      <c r="FXK38" s="131"/>
      <c r="FXL38" s="131"/>
      <c r="FXM38" s="131"/>
      <c r="FXN38" s="131"/>
      <c r="FXO38" s="131"/>
      <c r="FXP38" s="131"/>
      <c r="FXQ38" s="131"/>
      <c r="FXR38" s="132"/>
      <c r="FXS38" s="131"/>
      <c r="FXT38" s="131"/>
      <c r="FXU38" s="131"/>
      <c r="FXV38" s="131"/>
      <c r="FXW38" s="131"/>
      <c r="FXX38" s="131"/>
      <c r="FXY38" s="131"/>
      <c r="FXZ38" s="131"/>
      <c r="FYA38" s="132"/>
      <c r="FYB38" s="131"/>
      <c r="FYC38" s="131"/>
      <c r="FYD38" s="131"/>
      <c r="FYE38" s="131"/>
      <c r="FYF38" s="131"/>
      <c r="FYG38" s="131"/>
      <c r="FYH38" s="131"/>
      <c r="FYI38" s="131"/>
      <c r="FYJ38" s="132"/>
      <c r="FYK38" s="131"/>
      <c r="FYL38" s="131"/>
      <c r="FYM38" s="131"/>
      <c r="FYN38" s="131"/>
      <c r="FYO38" s="131"/>
      <c r="FYP38" s="131"/>
      <c r="FYQ38" s="131"/>
      <c r="FYR38" s="131"/>
      <c r="FYS38" s="132"/>
      <c r="FYT38" s="131"/>
      <c r="FYU38" s="131"/>
      <c r="FYV38" s="131"/>
      <c r="FYW38" s="131"/>
      <c r="FYX38" s="131"/>
      <c r="FYY38" s="131"/>
      <c r="FYZ38" s="131"/>
      <c r="FZA38" s="131"/>
      <c r="FZB38" s="132"/>
      <c r="FZC38" s="131"/>
      <c r="FZD38" s="131"/>
      <c r="FZE38" s="131"/>
      <c r="FZF38" s="131"/>
      <c r="FZG38" s="131"/>
      <c r="FZH38" s="131"/>
      <c r="FZI38" s="131"/>
      <c r="FZJ38" s="131"/>
      <c r="FZK38" s="132"/>
      <c r="FZL38" s="131"/>
      <c r="FZM38" s="131"/>
      <c r="FZN38" s="131"/>
      <c r="FZO38" s="131"/>
      <c r="FZP38" s="131"/>
      <c r="FZQ38" s="131"/>
      <c r="FZR38" s="131"/>
      <c r="FZS38" s="131"/>
      <c r="FZT38" s="132"/>
      <c r="FZU38" s="131"/>
      <c r="FZV38" s="131"/>
      <c r="FZW38" s="131"/>
      <c r="FZX38" s="131"/>
      <c r="FZY38" s="131"/>
      <c r="FZZ38" s="131"/>
      <c r="GAA38" s="131"/>
      <c r="GAB38" s="131"/>
      <c r="GAC38" s="132"/>
      <c r="GAD38" s="131"/>
      <c r="GAE38" s="131"/>
      <c r="GAF38" s="131"/>
      <c r="GAG38" s="131"/>
      <c r="GAH38" s="131"/>
      <c r="GAI38" s="131"/>
      <c r="GAJ38" s="131"/>
      <c r="GAK38" s="131"/>
      <c r="GAL38" s="132"/>
      <c r="GAM38" s="131"/>
      <c r="GAN38" s="131"/>
      <c r="GAO38" s="131"/>
      <c r="GAP38" s="131"/>
      <c r="GAQ38" s="131"/>
      <c r="GAR38" s="131"/>
      <c r="GAS38" s="131"/>
      <c r="GAT38" s="131"/>
      <c r="GAU38" s="132"/>
      <c r="GAV38" s="131"/>
      <c r="GAW38" s="131"/>
      <c r="GAX38" s="131"/>
      <c r="GAY38" s="131"/>
      <c r="GAZ38" s="131"/>
      <c r="GBA38" s="131"/>
      <c r="GBB38" s="131"/>
      <c r="GBC38" s="131"/>
      <c r="GBD38" s="132"/>
      <c r="GBE38" s="131"/>
      <c r="GBF38" s="131"/>
      <c r="GBG38" s="131"/>
      <c r="GBH38" s="131"/>
      <c r="GBI38" s="131"/>
      <c r="GBJ38" s="131"/>
      <c r="GBK38" s="131"/>
      <c r="GBL38" s="131"/>
      <c r="GBM38" s="132"/>
      <c r="GBN38" s="131"/>
      <c r="GBO38" s="131"/>
      <c r="GBP38" s="131"/>
      <c r="GBQ38" s="131"/>
      <c r="GBR38" s="131"/>
      <c r="GBS38" s="131"/>
      <c r="GBT38" s="131"/>
      <c r="GBU38" s="131"/>
      <c r="GBV38" s="132"/>
      <c r="GBW38" s="131"/>
      <c r="GBX38" s="131"/>
      <c r="GBY38" s="131"/>
      <c r="GBZ38" s="131"/>
      <c r="GCA38" s="131"/>
      <c r="GCB38" s="131"/>
      <c r="GCC38" s="131"/>
      <c r="GCD38" s="131"/>
      <c r="GCE38" s="132"/>
      <c r="GCF38" s="131"/>
      <c r="GCG38" s="131"/>
      <c r="GCH38" s="131"/>
      <c r="GCI38" s="131"/>
      <c r="GCJ38" s="131"/>
      <c r="GCK38" s="131"/>
      <c r="GCL38" s="131"/>
      <c r="GCM38" s="131"/>
      <c r="GCN38" s="132"/>
      <c r="GCO38" s="131"/>
      <c r="GCP38" s="131"/>
      <c r="GCQ38" s="131"/>
      <c r="GCR38" s="131"/>
      <c r="GCS38" s="131"/>
      <c r="GCT38" s="131"/>
      <c r="GCU38" s="131"/>
      <c r="GCV38" s="131"/>
      <c r="GCW38" s="132"/>
      <c r="GCX38" s="131"/>
      <c r="GCY38" s="131"/>
      <c r="GCZ38" s="131"/>
      <c r="GDA38" s="131"/>
      <c r="GDB38" s="131"/>
      <c r="GDC38" s="131"/>
      <c r="GDD38" s="131"/>
      <c r="GDE38" s="131"/>
      <c r="GDF38" s="132"/>
      <c r="GDG38" s="131"/>
      <c r="GDH38" s="131"/>
      <c r="GDI38" s="131"/>
      <c r="GDJ38" s="131"/>
      <c r="GDK38" s="131"/>
      <c r="GDL38" s="131"/>
      <c r="GDM38" s="131"/>
      <c r="GDN38" s="131"/>
      <c r="GDO38" s="132"/>
      <c r="GDP38" s="131"/>
      <c r="GDQ38" s="131"/>
      <c r="GDR38" s="131"/>
      <c r="GDS38" s="131"/>
      <c r="GDT38" s="131"/>
      <c r="GDU38" s="131"/>
      <c r="GDV38" s="131"/>
      <c r="GDW38" s="131"/>
      <c r="GDX38" s="132"/>
      <c r="GDY38" s="131"/>
      <c r="GDZ38" s="131"/>
      <c r="GEA38" s="131"/>
      <c r="GEB38" s="131"/>
      <c r="GEC38" s="131"/>
      <c r="GED38" s="131"/>
      <c r="GEE38" s="131"/>
      <c r="GEF38" s="131"/>
      <c r="GEG38" s="132"/>
      <c r="GEH38" s="131"/>
      <c r="GEI38" s="131"/>
      <c r="GEJ38" s="131"/>
      <c r="GEK38" s="131"/>
      <c r="GEL38" s="131"/>
      <c r="GEM38" s="131"/>
      <c r="GEN38" s="131"/>
      <c r="GEO38" s="131"/>
      <c r="GEP38" s="132"/>
      <c r="GEQ38" s="131"/>
      <c r="GER38" s="131"/>
      <c r="GES38" s="131"/>
      <c r="GET38" s="131"/>
      <c r="GEU38" s="131"/>
      <c r="GEV38" s="131"/>
      <c r="GEW38" s="131"/>
      <c r="GEX38" s="131"/>
      <c r="GEY38" s="132"/>
      <c r="GEZ38" s="131"/>
      <c r="GFA38" s="131"/>
      <c r="GFB38" s="131"/>
      <c r="GFC38" s="131"/>
      <c r="GFD38" s="131"/>
      <c r="GFE38" s="131"/>
      <c r="GFF38" s="131"/>
      <c r="GFG38" s="131"/>
      <c r="GFH38" s="132"/>
      <c r="GFI38" s="131"/>
      <c r="GFJ38" s="131"/>
      <c r="GFK38" s="131"/>
      <c r="GFL38" s="131"/>
      <c r="GFM38" s="131"/>
      <c r="GFN38" s="131"/>
      <c r="GFO38" s="131"/>
      <c r="GFP38" s="131"/>
      <c r="GFQ38" s="132"/>
      <c r="GFR38" s="131"/>
      <c r="GFS38" s="131"/>
      <c r="GFT38" s="131"/>
      <c r="GFU38" s="131"/>
      <c r="GFV38" s="131"/>
      <c r="GFW38" s="131"/>
      <c r="GFX38" s="131"/>
      <c r="GFY38" s="131"/>
      <c r="GFZ38" s="132"/>
      <c r="GGA38" s="131"/>
      <c r="GGB38" s="131"/>
      <c r="GGC38" s="131"/>
      <c r="GGD38" s="131"/>
      <c r="GGE38" s="131"/>
      <c r="GGF38" s="131"/>
      <c r="GGG38" s="131"/>
      <c r="GGH38" s="131"/>
      <c r="GGI38" s="132"/>
      <c r="GGJ38" s="131"/>
      <c r="GGK38" s="131"/>
      <c r="GGL38" s="131"/>
      <c r="GGM38" s="131"/>
      <c r="GGN38" s="131"/>
      <c r="GGO38" s="131"/>
      <c r="GGP38" s="131"/>
      <c r="GGQ38" s="131"/>
      <c r="GGR38" s="132"/>
      <c r="GGS38" s="131"/>
      <c r="GGT38" s="131"/>
      <c r="GGU38" s="131"/>
      <c r="GGV38" s="131"/>
      <c r="GGW38" s="131"/>
      <c r="GGX38" s="131"/>
      <c r="GGY38" s="131"/>
      <c r="GGZ38" s="131"/>
      <c r="GHA38" s="132"/>
      <c r="GHB38" s="131"/>
      <c r="GHC38" s="131"/>
      <c r="GHD38" s="131"/>
      <c r="GHE38" s="131"/>
      <c r="GHF38" s="131"/>
      <c r="GHG38" s="131"/>
      <c r="GHH38" s="131"/>
      <c r="GHI38" s="131"/>
      <c r="GHJ38" s="132"/>
      <c r="GHK38" s="131"/>
      <c r="GHL38" s="131"/>
      <c r="GHM38" s="131"/>
      <c r="GHN38" s="131"/>
      <c r="GHO38" s="131"/>
      <c r="GHP38" s="131"/>
      <c r="GHQ38" s="131"/>
      <c r="GHR38" s="131"/>
      <c r="GHS38" s="132"/>
      <c r="GHT38" s="131"/>
      <c r="GHU38" s="131"/>
      <c r="GHV38" s="131"/>
      <c r="GHW38" s="131"/>
      <c r="GHX38" s="131"/>
      <c r="GHY38" s="131"/>
      <c r="GHZ38" s="131"/>
      <c r="GIA38" s="131"/>
      <c r="GIB38" s="132"/>
      <c r="GIC38" s="131"/>
      <c r="GID38" s="131"/>
      <c r="GIE38" s="131"/>
      <c r="GIF38" s="131"/>
      <c r="GIG38" s="131"/>
      <c r="GIH38" s="131"/>
      <c r="GII38" s="131"/>
      <c r="GIJ38" s="131"/>
      <c r="GIK38" s="132"/>
      <c r="GIL38" s="131"/>
      <c r="GIM38" s="131"/>
      <c r="GIN38" s="131"/>
      <c r="GIO38" s="131"/>
      <c r="GIP38" s="131"/>
      <c r="GIQ38" s="131"/>
      <c r="GIR38" s="131"/>
      <c r="GIS38" s="131"/>
      <c r="GIT38" s="132"/>
      <c r="GIU38" s="131"/>
      <c r="GIV38" s="131"/>
      <c r="GIW38" s="131"/>
      <c r="GIX38" s="131"/>
      <c r="GIY38" s="131"/>
      <c r="GIZ38" s="131"/>
      <c r="GJA38" s="131"/>
      <c r="GJB38" s="131"/>
      <c r="GJC38" s="132"/>
      <c r="GJD38" s="131"/>
      <c r="GJE38" s="131"/>
      <c r="GJF38" s="131"/>
      <c r="GJG38" s="131"/>
      <c r="GJH38" s="131"/>
      <c r="GJI38" s="131"/>
      <c r="GJJ38" s="131"/>
      <c r="GJK38" s="131"/>
      <c r="GJL38" s="132"/>
      <c r="GJM38" s="131"/>
      <c r="GJN38" s="131"/>
      <c r="GJO38" s="131"/>
      <c r="GJP38" s="131"/>
      <c r="GJQ38" s="131"/>
      <c r="GJR38" s="131"/>
      <c r="GJS38" s="131"/>
      <c r="GJT38" s="131"/>
      <c r="GJU38" s="132"/>
      <c r="GJV38" s="131"/>
      <c r="GJW38" s="131"/>
      <c r="GJX38" s="131"/>
      <c r="GJY38" s="131"/>
      <c r="GJZ38" s="131"/>
      <c r="GKA38" s="131"/>
      <c r="GKB38" s="131"/>
      <c r="GKC38" s="131"/>
      <c r="GKD38" s="132"/>
      <c r="GKE38" s="131"/>
      <c r="GKF38" s="131"/>
      <c r="GKG38" s="131"/>
      <c r="GKH38" s="131"/>
      <c r="GKI38" s="131"/>
      <c r="GKJ38" s="131"/>
      <c r="GKK38" s="131"/>
      <c r="GKL38" s="131"/>
      <c r="GKM38" s="132"/>
      <c r="GKN38" s="131"/>
      <c r="GKO38" s="131"/>
      <c r="GKP38" s="131"/>
      <c r="GKQ38" s="131"/>
      <c r="GKR38" s="131"/>
      <c r="GKS38" s="131"/>
      <c r="GKT38" s="131"/>
      <c r="GKU38" s="131"/>
      <c r="GKV38" s="132"/>
      <c r="GKW38" s="131"/>
      <c r="GKX38" s="131"/>
      <c r="GKY38" s="131"/>
      <c r="GKZ38" s="131"/>
      <c r="GLA38" s="131"/>
      <c r="GLB38" s="131"/>
      <c r="GLC38" s="131"/>
      <c r="GLD38" s="131"/>
      <c r="GLE38" s="132"/>
      <c r="GLF38" s="131"/>
      <c r="GLG38" s="131"/>
      <c r="GLH38" s="131"/>
      <c r="GLI38" s="131"/>
      <c r="GLJ38" s="131"/>
      <c r="GLK38" s="131"/>
      <c r="GLL38" s="131"/>
      <c r="GLM38" s="131"/>
      <c r="GLN38" s="132"/>
      <c r="GLO38" s="131"/>
      <c r="GLP38" s="131"/>
      <c r="GLQ38" s="131"/>
      <c r="GLR38" s="131"/>
      <c r="GLS38" s="131"/>
      <c r="GLT38" s="131"/>
      <c r="GLU38" s="131"/>
      <c r="GLV38" s="131"/>
      <c r="GLW38" s="132"/>
      <c r="GLX38" s="131"/>
      <c r="GLY38" s="131"/>
      <c r="GLZ38" s="131"/>
      <c r="GMA38" s="131"/>
      <c r="GMB38" s="131"/>
      <c r="GMC38" s="131"/>
      <c r="GMD38" s="131"/>
      <c r="GME38" s="131"/>
      <c r="GMF38" s="132"/>
      <c r="GMG38" s="131"/>
      <c r="GMH38" s="131"/>
      <c r="GMI38" s="131"/>
      <c r="GMJ38" s="131"/>
      <c r="GMK38" s="131"/>
      <c r="GML38" s="131"/>
      <c r="GMM38" s="131"/>
      <c r="GMN38" s="131"/>
      <c r="GMO38" s="132"/>
      <c r="GMP38" s="131"/>
      <c r="GMQ38" s="131"/>
      <c r="GMR38" s="131"/>
      <c r="GMS38" s="131"/>
      <c r="GMT38" s="131"/>
      <c r="GMU38" s="131"/>
      <c r="GMV38" s="131"/>
      <c r="GMW38" s="131"/>
      <c r="GMX38" s="132"/>
      <c r="GMY38" s="131"/>
      <c r="GMZ38" s="131"/>
      <c r="GNA38" s="131"/>
      <c r="GNB38" s="131"/>
      <c r="GNC38" s="131"/>
      <c r="GND38" s="131"/>
      <c r="GNE38" s="131"/>
      <c r="GNF38" s="131"/>
      <c r="GNG38" s="132"/>
      <c r="GNH38" s="131"/>
      <c r="GNI38" s="131"/>
      <c r="GNJ38" s="131"/>
      <c r="GNK38" s="131"/>
      <c r="GNL38" s="131"/>
      <c r="GNM38" s="131"/>
      <c r="GNN38" s="131"/>
      <c r="GNO38" s="131"/>
      <c r="GNP38" s="132"/>
      <c r="GNQ38" s="131"/>
      <c r="GNR38" s="131"/>
      <c r="GNS38" s="131"/>
      <c r="GNT38" s="131"/>
      <c r="GNU38" s="131"/>
      <c r="GNV38" s="131"/>
      <c r="GNW38" s="131"/>
      <c r="GNX38" s="131"/>
      <c r="GNY38" s="132"/>
      <c r="GNZ38" s="131"/>
      <c r="GOA38" s="131"/>
      <c r="GOB38" s="131"/>
      <c r="GOC38" s="131"/>
      <c r="GOD38" s="131"/>
      <c r="GOE38" s="131"/>
      <c r="GOF38" s="131"/>
      <c r="GOG38" s="131"/>
      <c r="GOH38" s="132"/>
      <c r="GOI38" s="131"/>
      <c r="GOJ38" s="131"/>
      <c r="GOK38" s="131"/>
      <c r="GOL38" s="131"/>
      <c r="GOM38" s="131"/>
      <c r="GON38" s="131"/>
      <c r="GOO38" s="131"/>
      <c r="GOP38" s="131"/>
      <c r="GOQ38" s="132"/>
      <c r="GOR38" s="131"/>
      <c r="GOS38" s="131"/>
      <c r="GOT38" s="131"/>
      <c r="GOU38" s="131"/>
      <c r="GOV38" s="131"/>
      <c r="GOW38" s="131"/>
      <c r="GOX38" s="131"/>
      <c r="GOY38" s="131"/>
      <c r="GOZ38" s="132"/>
      <c r="GPA38" s="131"/>
      <c r="GPB38" s="131"/>
      <c r="GPC38" s="131"/>
      <c r="GPD38" s="131"/>
      <c r="GPE38" s="131"/>
      <c r="GPF38" s="131"/>
      <c r="GPG38" s="131"/>
      <c r="GPH38" s="131"/>
      <c r="GPI38" s="132"/>
      <c r="GPJ38" s="131"/>
      <c r="GPK38" s="131"/>
      <c r="GPL38" s="131"/>
      <c r="GPM38" s="131"/>
      <c r="GPN38" s="131"/>
      <c r="GPO38" s="131"/>
      <c r="GPP38" s="131"/>
      <c r="GPQ38" s="131"/>
      <c r="GPR38" s="132"/>
      <c r="GPS38" s="131"/>
      <c r="GPT38" s="131"/>
      <c r="GPU38" s="131"/>
      <c r="GPV38" s="131"/>
      <c r="GPW38" s="131"/>
      <c r="GPX38" s="131"/>
      <c r="GPY38" s="131"/>
      <c r="GPZ38" s="131"/>
      <c r="GQA38" s="132"/>
      <c r="GQB38" s="131"/>
      <c r="GQC38" s="131"/>
      <c r="GQD38" s="131"/>
      <c r="GQE38" s="131"/>
      <c r="GQF38" s="131"/>
      <c r="GQG38" s="131"/>
      <c r="GQH38" s="131"/>
      <c r="GQI38" s="131"/>
      <c r="GQJ38" s="132"/>
      <c r="GQK38" s="131"/>
      <c r="GQL38" s="131"/>
      <c r="GQM38" s="131"/>
      <c r="GQN38" s="131"/>
      <c r="GQO38" s="131"/>
      <c r="GQP38" s="131"/>
      <c r="GQQ38" s="131"/>
      <c r="GQR38" s="131"/>
      <c r="GQS38" s="132"/>
      <c r="GQT38" s="131"/>
      <c r="GQU38" s="131"/>
      <c r="GQV38" s="131"/>
      <c r="GQW38" s="131"/>
      <c r="GQX38" s="131"/>
      <c r="GQY38" s="131"/>
      <c r="GQZ38" s="131"/>
      <c r="GRA38" s="131"/>
      <c r="GRB38" s="132"/>
      <c r="GRC38" s="131"/>
      <c r="GRD38" s="131"/>
      <c r="GRE38" s="131"/>
      <c r="GRF38" s="131"/>
      <c r="GRG38" s="131"/>
      <c r="GRH38" s="131"/>
      <c r="GRI38" s="131"/>
      <c r="GRJ38" s="131"/>
      <c r="GRK38" s="132"/>
      <c r="GRL38" s="131"/>
      <c r="GRM38" s="131"/>
      <c r="GRN38" s="131"/>
      <c r="GRO38" s="131"/>
      <c r="GRP38" s="131"/>
      <c r="GRQ38" s="131"/>
      <c r="GRR38" s="131"/>
      <c r="GRS38" s="131"/>
      <c r="GRT38" s="132"/>
      <c r="GRU38" s="131"/>
      <c r="GRV38" s="131"/>
      <c r="GRW38" s="131"/>
      <c r="GRX38" s="131"/>
      <c r="GRY38" s="131"/>
      <c r="GRZ38" s="131"/>
      <c r="GSA38" s="131"/>
      <c r="GSB38" s="131"/>
      <c r="GSC38" s="132"/>
      <c r="GSD38" s="131"/>
      <c r="GSE38" s="131"/>
      <c r="GSF38" s="131"/>
      <c r="GSG38" s="131"/>
      <c r="GSH38" s="131"/>
      <c r="GSI38" s="131"/>
      <c r="GSJ38" s="131"/>
      <c r="GSK38" s="131"/>
      <c r="GSL38" s="132"/>
      <c r="GSM38" s="131"/>
      <c r="GSN38" s="131"/>
      <c r="GSO38" s="131"/>
      <c r="GSP38" s="131"/>
      <c r="GSQ38" s="131"/>
      <c r="GSR38" s="131"/>
      <c r="GSS38" s="131"/>
      <c r="GST38" s="131"/>
      <c r="GSU38" s="132"/>
      <c r="GSV38" s="131"/>
      <c r="GSW38" s="131"/>
      <c r="GSX38" s="131"/>
      <c r="GSY38" s="131"/>
      <c r="GSZ38" s="131"/>
      <c r="GTA38" s="131"/>
      <c r="GTB38" s="131"/>
      <c r="GTC38" s="131"/>
      <c r="GTD38" s="132"/>
      <c r="GTE38" s="131"/>
      <c r="GTF38" s="131"/>
      <c r="GTG38" s="131"/>
      <c r="GTH38" s="131"/>
      <c r="GTI38" s="131"/>
      <c r="GTJ38" s="131"/>
      <c r="GTK38" s="131"/>
      <c r="GTL38" s="131"/>
      <c r="GTM38" s="132"/>
      <c r="GTN38" s="131"/>
      <c r="GTO38" s="131"/>
      <c r="GTP38" s="131"/>
      <c r="GTQ38" s="131"/>
      <c r="GTR38" s="131"/>
      <c r="GTS38" s="131"/>
      <c r="GTT38" s="131"/>
      <c r="GTU38" s="131"/>
      <c r="GTV38" s="132"/>
      <c r="GTW38" s="131"/>
      <c r="GTX38" s="131"/>
      <c r="GTY38" s="131"/>
      <c r="GTZ38" s="131"/>
      <c r="GUA38" s="131"/>
      <c r="GUB38" s="131"/>
      <c r="GUC38" s="131"/>
      <c r="GUD38" s="131"/>
      <c r="GUE38" s="132"/>
      <c r="GUF38" s="131"/>
      <c r="GUG38" s="131"/>
      <c r="GUH38" s="131"/>
      <c r="GUI38" s="131"/>
      <c r="GUJ38" s="131"/>
      <c r="GUK38" s="131"/>
      <c r="GUL38" s="131"/>
      <c r="GUM38" s="131"/>
      <c r="GUN38" s="132"/>
      <c r="GUO38" s="131"/>
      <c r="GUP38" s="131"/>
      <c r="GUQ38" s="131"/>
      <c r="GUR38" s="131"/>
      <c r="GUS38" s="131"/>
      <c r="GUT38" s="131"/>
      <c r="GUU38" s="131"/>
      <c r="GUV38" s="131"/>
      <c r="GUW38" s="132"/>
      <c r="GUX38" s="131"/>
      <c r="GUY38" s="131"/>
      <c r="GUZ38" s="131"/>
      <c r="GVA38" s="131"/>
      <c r="GVB38" s="131"/>
      <c r="GVC38" s="131"/>
      <c r="GVD38" s="131"/>
      <c r="GVE38" s="131"/>
      <c r="GVF38" s="132"/>
      <c r="GVG38" s="131"/>
      <c r="GVH38" s="131"/>
      <c r="GVI38" s="131"/>
      <c r="GVJ38" s="131"/>
      <c r="GVK38" s="131"/>
      <c r="GVL38" s="131"/>
      <c r="GVM38" s="131"/>
      <c r="GVN38" s="131"/>
      <c r="GVO38" s="132"/>
      <c r="GVP38" s="131"/>
      <c r="GVQ38" s="131"/>
      <c r="GVR38" s="131"/>
      <c r="GVS38" s="131"/>
      <c r="GVT38" s="131"/>
      <c r="GVU38" s="131"/>
      <c r="GVV38" s="131"/>
      <c r="GVW38" s="131"/>
      <c r="GVX38" s="132"/>
      <c r="GVY38" s="131"/>
      <c r="GVZ38" s="131"/>
      <c r="GWA38" s="131"/>
      <c r="GWB38" s="131"/>
      <c r="GWC38" s="131"/>
      <c r="GWD38" s="131"/>
      <c r="GWE38" s="131"/>
      <c r="GWF38" s="131"/>
      <c r="GWG38" s="132"/>
      <c r="GWH38" s="131"/>
      <c r="GWI38" s="131"/>
      <c r="GWJ38" s="131"/>
      <c r="GWK38" s="131"/>
      <c r="GWL38" s="131"/>
      <c r="GWM38" s="131"/>
      <c r="GWN38" s="131"/>
      <c r="GWO38" s="131"/>
      <c r="GWP38" s="132"/>
      <c r="GWQ38" s="131"/>
      <c r="GWR38" s="131"/>
      <c r="GWS38" s="131"/>
      <c r="GWT38" s="131"/>
      <c r="GWU38" s="131"/>
      <c r="GWV38" s="131"/>
      <c r="GWW38" s="131"/>
      <c r="GWX38" s="131"/>
      <c r="GWY38" s="132"/>
      <c r="GWZ38" s="131"/>
      <c r="GXA38" s="131"/>
      <c r="GXB38" s="131"/>
      <c r="GXC38" s="131"/>
      <c r="GXD38" s="131"/>
      <c r="GXE38" s="131"/>
      <c r="GXF38" s="131"/>
      <c r="GXG38" s="131"/>
      <c r="GXH38" s="132"/>
      <c r="GXI38" s="131"/>
      <c r="GXJ38" s="131"/>
      <c r="GXK38" s="131"/>
      <c r="GXL38" s="131"/>
      <c r="GXM38" s="131"/>
      <c r="GXN38" s="131"/>
      <c r="GXO38" s="131"/>
      <c r="GXP38" s="131"/>
      <c r="GXQ38" s="132"/>
      <c r="GXR38" s="131"/>
      <c r="GXS38" s="131"/>
      <c r="GXT38" s="131"/>
      <c r="GXU38" s="131"/>
      <c r="GXV38" s="131"/>
      <c r="GXW38" s="131"/>
      <c r="GXX38" s="131"/>
      <c r="GXY38" s="131"/>
      <c r="GXZ38" s="132"/>
      <c r="GYA38" s="131"/>
      <c r="GYB38" s="131"/>
      <c r="GYC38" s="131"/>
      <c r="GYD38" s="131"/>
      <c r="GYE38" s="131"/>
      <c r="GYF38" s="131"/>
      <c r="GYG38" s="131"/>
      <c r="GYH38" s="131"/>
      <c r="GYI38" s="132"/>
      <c r="GYJ38" s="131"/>
      <c r="GYK38" s="131"/>
      <c r="GYL38" s="131"/>
      <c r="GYM38" s="131"/>
      <c r="GYN38" s="131"/>
      <c r="GYO38" s="131"/>
      <c r="GYP38" s="131"/>
      <c r="GYQ38" s="131"/>
      <c r="GYR38" s="132"/>
      <c r="GYS38" s="131"/>
      <c r="GYT38" s="131"/>
      <c r="GYU38" s="131"/>
      <c r="GYV38" s="131"/>
      <c r="GYW38" s="131"/>
      <c r="GYX38" s="131"/>
      <c r="GYY38" s="131"/>
      <c r="GYZ38" s="131"/>
      <c r="GZA38" s="132"/>
      <c r="GZB38" s="131"/>
      <c r="GZC38" s="131"/>
      <c r="GZD38" s="131"/>
      <c r="GZE38" s="131"/>
      <c r="GZF38" s="131"/>
      <c r="GZG38" s="131"/>
      <c r="GZH38" s="131"/>
      <c r="GZI38" s="131"/>
      <c r="GZJ38" s="132"/>
      <c r="GZK38" s="131"/>
      <c r="GZL38" s="131"/>
      <c r="GZM38" s="131"/>
      <c r="GZN38" s="131"/>
      <c r="GZO38" s="131"/>
      <c r="GZP38" s="131"/>
      <c r="GZQ38" s="131"/>
      <c r="GZR38" s="131"/>
      <c r="GZS38" s="132"/>
      <c r="GZT38" s="131"/>
      <c r="GZU38" s="131"/>
      <c r="GZV38" s="131"/>
      <c r="GZW38" s="131"/>
      <c r="GZX38" s="131"/>
      <c r="GZY38" s="131"/>
      <c r="GZZ38" s="131"/>
      <c r="HAA38" s="131"/>
      <c r="HAB38" s="132"/>
      <c r="HAC38" s="131"/>
      <c r="HAD38" s="131"/>
      <c r="HAE38" s="131"/>
      <c r="HAF38" s="131"/>
      <c r="HAG38" s="131"/>
      <c r="HAH38" s="131"/>
      <c r="HAI38" s="131"/>
      <c r="HAJ38" s="131"/>
      <c r="HAK38" s="132"/>
      <c r="HAL38" s="131"/>
      <c r="HAM38" s="131"/>
      <c r="HAN38" s="131"/>
      <c r="HAO38" s="131"/>
      <c r="HAP38" s="131"/>
      <c r="HAQ38" s="131"/>
      <c r="HAR38" s="131"/>
      <c r="HAS38" s="131"/>
      <c r="HAT38" s="132"/>
      <c r="HAU38" s="131"/>
      <c r="HAV38" s="131"/>
      <c r="HAW38" s="131"/>
      <c r="HAX38" s="131"/>
      <c r="HAY38" s="131"/>
      <c r="HAZ38" s="131"/>
      <c r="HBA38" s="131"/>
      <c r="HBB38" s="131"/>
      <c r="HBC38" s="132"/>
      <c r="HBD38" s="131"/>
      <c r="HBE38" s="131"/>
      <c r="HBF38" s="131"/>
      <c r="HBG38" s="131"/>
      <c r="HBH38" s="131"/>
      <c r="HBI38" s="131"/>
      <c r="HBJ38" s="131"/>
      <c r="HBK38" s="131"/>
      <c r="HBL38" s="132"/>
      <c r="HBM38" s="131"/>
      <c r="HBN38" s="131"/>
      <c r="HBO38" s="131"/>
      <c r="HBP38" s="131"/>
      <c r="HBQ38" s="131"/>
      <c r="HBR38" s="131"/>
      <c r="HBS38" s="131"/>
      <c r="HBT38" s="131"/>
      <c r="HBU38" s="132"/>
      <c r="HBV38" s="131"/>
      <c r="HBW38" s="131"/>
      <c r="HBX38" s="131"/>
      <c r="HBY38" s="131"/>
      <c r="HBZ38" s="131"/>
      <c r="HCA38" s="131"/>
      <c r="HCB38" s="131"/>
      <c r="HCC38" s="131"/>
      <c r="HCD38" s="132"/>
      <c r="HCE38" s="131"/>
      <c r="HCF38" s="131"/>
      <c r="HCG38" s="131"/>
      <c r="HCH38" s="131"/>
      <c r="HCI38" s="131"/>
      <c r="HCJ38" s="131"/>
      <c r="HCK38" s="131"/>
      <c r="HCL38" s="131"/>
      <c r="HCM38" s="132"/>
      <c r="HCN38" s="131"/>
      <c r="HCO38" s="131"/>
      <c r="HCP38" s="131"/>
      <c r="HCQ38" s="131"/>
      <c r="HCR38" s="131"/>
      <c r="HCS38" s="131"/>
      <c r="HCT38" s="131"/>
      <c r="HCU38" s="131"/>
      <c r="HCV38" s="132"/>
      <c r="HCW38" s="131"/>
      <c r="HCX38" s="131"/>
      <c r="HCY38" s="131"/>
      <c r="HCZ38" s="131"/>
      <c r="HDA38" s="131"/>
      <c r="HDB38" s="131"/>
      <c r="HDC38" s="131"/>
      <c r="HDD38" s="131"/>
      <c r="HDE38" s="132"/>
      <c r="HDF38" s="131"/>
      <c r="HDG38" s="131"/>
      <c r="HDH38" s="131"/>
      <c r="HDI38" s="131"/>
      <c r="HDJ38" s="131"/>
      <c r="HDK38" s="131"/>
      <c r="HDL38" s="131"/>
      <c r="HDM38" s="131"/>
      <c r="HDN38" s="132"/>
      <c r="HDO38" s="131"/>
      <c r="HDP38" s="131"/>
      <c r="HDQ38" s="131"/>
      <c r="HDR38" s="131"/>
      <c r="HDS38" s="131"/>
      <c r="HDT38" s="131"/>
      <c r="HDU38" s="131"/>
      <c r="HDV38" s="131"/>
      <c r="HDW38" s="132"/>
      <c r="HDX38" s="131"/>
      <c r="HDY38" s="131"/>
      <c r="HDZ38" s="131"/>
      <c r="HEA38" s="131"/>
      <c r="HEB38" s="131"/>
      <c r="HEC38" s="131"/>
      <c r="HED38" s="131"/>
      <c r="HEE38" s="131"/>
      <c r="HEF38" s="132"/>
      <c r="HEG38" s="131"/>
      <c r="HEH38" s="131"/>
      <c r="HEI38" s="131"/>
      <c r="HEJ38" s="131"/>
      <c r="HEK38" s="131"/>
      <c r="HEL38" s="131"/>
      <c r="HEM38" s="131"/>
      <c r="HEN38" s="131"/>
      <c r="HEO38" s="132"/>
      <c r="HEP38" s="131"/>
      <c r="HEQ38" s="131"/>
      <c r="HER38" s="131"/>
      <c r="HES38" s="131"/>
      <c r="HET38" s="131"/>
      <c r="HEU38" s="131"/>
      <c r="HEV38" s="131"/>
      <c r="HEW38" s="131"/>
      <c r="HEX38" s="132"/>
      <c r="HEY38" s="131"/>
      <c r="HEZ38" s="131"/>
      <c r="HFA38" s="131"/>
      <c r="HFB38" s="131"/>
      <c r="HFC38" s="131"/>
      <c r="HFD38" s="131"/>
      <c r="HFE38" s="131"/>
      <c r="HFF38" s="131"/>
      <c r="HFG38" s="132"/>
      <c r="HFH38" s="131"/>
      <c r="HFI38" s="131"/>
      <c r="HFJ38" s="131"/>
      <c r="HFK38" s="131"/>
      <c r="HFL38" s="131"/>
      <c r="HFM38" s="131"/>
      <c r="HFN38" s="131"/>
      <c r="HFO38" s="131"/>
      <c r="HFP38" s="132"/>
      <c r="HFQ38" s="131"/>
      <c r="HFR38" s="131"/>
      <c r="HFS38" s="131"/>
      <c r="HFT38" s="131"/>
      <c r="HFU38" s="131"/>
      <c r="HFV38" s="131"/>
      <c r="HFW38" s="131"/>
      <c r="HFX38" s="131"/>
      <c r="HFY38" s="132"/>
      <c r="HFZ38" s="131"/>
      <c r="HGA38" s="131"/>
      <c r="HGB38" s="131"/>
      <c r="HGC38" s="131"/>
      <c r="HGD38" s="131"/>
      <c r="HGE38" s="131"/>
      <c r="HGF38" s="131"/>
      <c r="HGG38" s="131"/>
      <c r="HGH38" s="132"/>
      <c r="HGI38" s="131"/>
      <c r="HGJ38" s="131"/>
      <c r="HGK38" s="131"/>
      <c r="HGL38" s="131"/>
      <c r="HGM38" s="131"/>
      <c r="HGN38" s="131"/>
      <c r="HGO38" s="131"/>
      <c r="HGP38" s="131"/>
      <c r="HGQ38" s="132"/>
      <c r="HGR38" s="131"/>
      <c r="HGS38" s="131"/>
      <c r="HGT38" s="131"/>
      <c r="HGU38" s="131"/>
      <c r="HGV38" s="131"/>
      <c r="HGW38" s="131"/>
      <c r="HGX38" s="131"/>
      <c r="HGY38" s="131"/>
      <c r="HGZ38" s="132"/>
      <c r="HHA38" s="131"/>
      <c r="HHB38" s="131"/>
      <c r="HHC38" s="131"/>
      <c r="HHD38" s="131"/>
      <c r="HHE38" s="131"/>
      <c r="HHF38" s="131"/>
      <c r="HHG38" s="131"/>
      <c r="HHH38" s="131"/>
      <c r="HHI38" s="132"/>
      <c r="HHJ38" s="131"/>
      <c r="HHK38" s="131"/>
      <c r="HHL38" s="131"/>
      <c r="HHM38" s="131"/>
      <c r="HHN38" s="131"/>
      <c r="HHO38" s="131"/>
      <c r="HHP38" s="131"/>
      <c r="HHQ38" s="131"/>
      <c r="HHR38" s="132"/>
      <c r="HHS38" s="131"/>
      <c r="HHT38" s="131"/>
      <c r="HHU38" s="131"/>
      <c r="HHV38" s="131"/>
      <c r="HHW38" s="131"/>
      <c r="HHX38" s="131"/>
      <c r="HHY38" s="131"/>
      <c r="HHZ38" s="131"/>
      <c r="HIA38" s="132"/>
      <c r="HIB38" s="131"/>
      <c r="HIC38" s="131"/>
      <c r="HID38" s="131"/>
      <c r="HIE38" s="131"/>
      <c r="HIF38" s="131"/>
      <c r="HIG38" s="131"/>
      <c r="HIH38" s="131"/>
      <c r="HII38" s="131"/>
      <c r="HIJ38" s="132"/>
      <c r="HIK38" s="131"/>
      <c r="HIL38" s="131"/>
      <c r="HIM38" s="131"/>
      <c r="HIN38" s="131"/>
      <c r="HIO38" s="131"/>
      <c r="HIP38" s="131"/>
      <c r="HIQ38" s="131"/>
      <c r="HIR38" s="131"/>
      <c r="HIS38" s="132"/>
      <c r="HIT38" s="131"/>
      <c r="HIU38" s="131"/>
      <c r="HIV38" s="131"/>
      <c r="HIW38" s="131"/>
      <c r="HIX38" s="131"/>
      <c r="HIY38" s="131"/>
      <c r="HIZ38" s="131"/>
      <c r="HJA38" s="131"/>
      <c r="HJB38" s="132"/>
      <c r="HJC38" s="131"/>
      <c r="HJD38" s="131"/>
      <c r="HJE38" s="131"/>
      <c r="HJF38" s="131"/>
      <c r="HJG38" s="131"/>
      <c r="HJH38" s="131"/>
      <c r="HJI38" s="131"/>
      <c r="HJJ38" s="131"/>
      <c r="HJK38" s="132"/>
      <c r="HJL38" s="131"/>
      <c r="HJM38" s="131"/>
      <c r="HJN38" s="131"/>
      <c r="HJO38" s="131"/>
      <c r="HJP38" s="131"/>
      <c r="HJQ38" s="131"/>
      <c r="HJR38" s="131"/>
      <c r="HJS38" s="131"/>
      <c r="HJT38" s="132"/>
      <c r="HJU38" s="131"/>
      <c r="HJV38" s="131"/>
      <c r="HJW38" s="131"/>
      <c r="HJX38" s="131"/>
      <c r="HJY38" s="131"/>
      <c r="HJZ38" s="131"/>
      <c r="HKA38" s="131"/>
      <c r="HKB38" s="131"/>
      <c r="HKC38" s="132"/>
      <c r="HKD38" s="131"/>
      <c r="HKE38" s="131"/>
      <c r="HKF38" s="131"/>
      <c r="HKG38" s="131"/>
      <c r="HKH38" s="131"/>
      <c r="HKI38" s="131"/>
      <c r="HKJ38" s="131"/>
      <c r="HKK38" s="131"/>
      <c r="HKL38" s="132"/>
      <c r="HKM38" s="131"/>
      <c r="HKN38" s="131"/>
      <c r="HKO38" s="131"/>
      <c r="HKP38" s="131"/>
      <c r="HKQ38" s="131"/>
      <c r="HKR38" s="131"/>
      <c r="HKS38" s="131"/>
      <c r="HKT38" s="131"/>
      <c r="HKU38" s="132"/>
      <c r="HKV38" s="131"/>
      <c r="HKW38" s="131"/>
      <c r="HKX38" s="131"/>
      <c r="HKY38" s="131"/>
      <c r="HKZ38" s="131"/>
      <c r="HLA38" s="131"/>
      <c r="HLB38" s="131"/>
      <c r="HLC38" s="131"/>
      <c r="HLD38" s="132"/>
      <c r="HLE38" s="131"/>
      <c r="HLF38" s="131"/>
      <c r="HLG38" s="131"/>
      <c r="HLH38" s="131"/>
      <c r="HLI38" s="131"/>
      <c r="HLJ38" s="131"/>
      <c r="HLK38" s="131"/>
      <c r="HLL38" s="131"/>
      <c r="HLM38" s="132"/>
      <c r="HLN38" s="131"/>
      <c r="HLO38" s="131"/>
      <c r="HLP38" s="131"/>
      <c r="HLQ38" s="131"/>
      <c r="HLR38" s="131"/>
      <c r="HLS38" s="131"/>
      <c r="HLT38" s="131"/>
      <c r="HLU38" s="131"/>
      <c r="HLV38" s="132"/>
      <c r="HLW38" s="131"/>
      <c r="HLX38" s="131"/>
      <c r="HLY38" s="131"/>
      <c r="HLZ38" s="131"/>
      <c r="HMA38" s="131"/>
      <c r="HMB38" s="131"/>
      <c r="HMC38" s="131"/>
      <c r="HMD38" s="131"/>
      <c r="HME38" s="132"/>
      <c r="HMF38" s="131"/>
      <c r="HMG38" s="131"/>
      <c r="HMH38" s="131"/>
      <c r="HMI38" s="131"/>
      <c r="HMJ38" s="131"/>
      <c r="HMK38" s="131"/>
      <c r="HML38" s="131"/>
      <c r="HMM38" s="131"/>
      <c r="HMN38" s="132"/>
      <c r="HMO38" s="131"/>
      <c r="HMP38" s="131"/>
      <c r="HMQ38" s="131"/>
      <c r="HMR38" s="131"/>
      <c r="HMS38" s="131"/>
      <c r="HMT38" s="131"/>
      <c r="HMU38" s="131"/>
      <c r="HMV38" s="131"/>
      <c r="HMW38" s="132"/>
      <c r="HMX38" s="131"/>
      <c r="HMY38" s="131"/>
      <c r="HMZ38" s="131"/>
      <c r="HNA38" s="131"/>
      <c r="HNB38" s="131"/>
      <c r="HNC38" s="131"/>
      <c r="HND38" s="131"/>
      <c r="HNE38" s="131"/>
      <c r="HNF38" s="132"/>
      <c r="HNG38" s="131"/>
      <c r="HNH38" s="131"/>
      <c r="HNI38" s="131"/>
      <c r="HNJ38" s="131"/>
      <c r="HNK38" s="131"/>
      <c r="HNL38" s="131"/>
      <c r="HNM38" s="131"/>
      <c r="HNN38" s="131"/>
      <c r="HNO38" s="132"/>
      <c r="HNP38" s="131"/>
      <c r="HNQ38" s="131"/>
      <c r="HNR38" s="131"/>
      <c r="HNS38" s="131"/>
      <c r="HNT38" s="131"/>
      <c r="HNU38" s="131"/>
      <c r="HNV38" s="131"/>
      <c r="HNW38" s="131"/>
      <c r="HNX38" s="132"/>
      <c r="HNY38" s="131"/>
      <c r="HNZ38" s="131"/>
      <c r="HOA38" s="131"/>
      <c r="HOB38" s="131"/>
      <c r="HOC38" s="131"/>
      <c r="HOD38" s="131"/>
      <c r="HOE38" s="131"/>
      <c r="HOF38" s="131"/>
      <c r="HOG38" s="132"/>
      <c r="HOH38" s="131"/>
      <c r="HOI38" s="131"/>
      <c r="HOJ38" s="131"/>
      <c r="HOK38" s="131"/>
      <c r="HOL38" s="131"/>
      <c r="HOM38" s="131"/>
      <c r="HON38" s="131"/>
      <c r="HOO38" s="131"/>
      <c r="HOP38" s="132"/>
      <c r="HOQ38" s="131"/>
      <c r="HOR38" s="131"/>
      <c r="HOS38" s="131"/>
      <c r="HOT38" s="131"/>
      <c r="HOU38" s="131"/>
      <c r="HOV38" s="131"/>
      <c r="HOW38" s="131"/>
      <c r="HOX38" s="131"/>
      <c r="HOY38" s="132"/>
      <c r="HOZ38" s="131"/>
      <c r="HPA38" s="131"/>
      <c r="HPB38" s="131"/>
      <c r="HPC38" s="131"/>
      <c r="HPD38" s="131"/>
      <c r="HPE38" s="131"/>
      <c r="HPF38" s="131"/>
      <c r="HPG38" s="131"/>
      <c r="HPH38" s="132"/>
      <c r="HPI38" s="131"/>
      <c r="HPJ38" s="131"/>
      <c r="HPK38" s="131"/>
      <c r="HPL38" s="131"/>
      <c r="HPM38" s="131"/>
      <c r="HPN38" s="131"/>
      <c r="HPO38" s="131"/>
      <c r="HPP38" s="131"/>
      <c r="HPQ38" s="132"/>
      <c r="HPR38" s="131"/>
      <c r="HPS38" s="131"/>
      <c r="HPT38" s="131"/>
      <c r="HPU38" s="131"/>
      <c r="HPV38" s="131"/>
      <c r="HPW38" s="131"/>
      <c r="HPX38" s="131"/>
      <c r="HPY38" s="131"/>
      <c r="HPZ38" s="132"/>
      <c r="HQA38" s="131"/>
      <c r="HQB38" s="131"/>
      <c r="HQC38" s="131"/>
      <c r="HQD38" s="131"/>
      <c r="HQE38" s="131"/>
      <c r="HQF38" s="131"/>
      <c r="HQG38" s="131"/>
      <c r="HQH38" s="131"/>
      <c r="HQI38" s="132"/>
      <c r="HQJ38" s="131"/>
      <c r="HQK38" s="131"/>
      <c r="HQL38" s="131"/>
      <c r="HQM38" s="131"/>
      <c r="HQN38" s="131"/>
      <c r="HQO38" s="131"/>
      <c r="HQP38" s="131"/>
      <c r="HQQ38" s="131"/>
      <c r="HQR38" s="132"/>
      <c r="HQS38" s="131"/>
      <c r="HQT38" s="131"/>
      <c r="HQU38" s="131"/>
      <c r="HQV38" s="131"/>
      <c r="HQW38" s="131"/>
      <c r="HQX38" s="131"/>
      <c r="HQY38" s="131"/>
      <c r="HQZ38" s="131"/>
      <c r="HRA38" s="132"/>
      <c r="HRB38" s="131"/>
      <c r="HRC38" s="131"/>
      <c r="HRD38" s="131"/>
      <c r="HRE38" s="131"/>
      <c r="HRF38" s="131"/>
      <c r="HRG38" s="131"/>
      <c r="HRH38" s="131"/>
      <c r="HRI38" s="131"/>
      <c r="HRJ38" s="132"/>
      <c r="HRK38" s="131"/>
      <c r="HRL38" s="131"/>
      <c r="HRM38" s="131"/>
      <c r="HRN38" s="131"/>
      <c r="HRO38" s="131"/>
      <c r="HRP38" s="131"/>
      <c r="HRQ38" s="131"/>
      <c r="HRR38" s="131"/>
      <c r="HRS38" s="132"/>
      <c r="HRT38" s="131"/>
      <c r="HRU38" s="131"/>
      <c r="HRV38" s="131"/>
      <c r="HRW38" s="131"/>
      <c r="HRX38" s="131"/>
      <c r="HRY38" s="131"/>
      <c r="HRZ38" s="131"/>
      <c r="HSA38" s="131"/>
      <c r="HSB38" s="132"/>
      <c r="HSC38" s="131"/>
      <c r="HSD38" s="131"/>
      <c r="HSE38" s="131"/>
      <c r="HSF38" s="131"/>
      <c r="HSG38" s="131"/>
      <c r="HSH38" s="131"/>
      <c r="HSI38" s="131"/>
      <c r="HSJ38" s="131"/>
      <c r="HSK38" s="132"/>
      <c r="HSL38" s="131"/>
      <c r="HSM38" s="131"/>
      <c r="HSN38" s="131"/>
      <c r="HSO38" s="131"/>
      <c r="HSP38" s="131"/>
      <c r="HSQ38" s="131"/>
      <c r="HSR38" s="131"/>
      <c r="HSS38" s="131"/>
      <c r="HST38" s="132"/>
      <c r="HSU38" s="131"/>
      <c r="HSV38" s="131"/>
      <c r="HSW38" s="131"/>
      <c r="HSX38" s="131"/>
      <c r="HSY38" s="131"/>
      <c r="HSZ38" s="131"/>
      <c r="HTA38" s="131"/>
      <c r="HTB38" s="131"/>
      <c r="HTC38" s="132"/>
      <c r="HTD38" s="131"/>
      <c r="HTE38" s="131"/>
      <c r="HTF38" s="131"/>
      <c r="HTG38" s="131"/>
      <c r="HTH38" s="131"/>
      <c r="HTI38" s="131"/>
      <c r="HTJ38" s="131"/>
      <c r="HTK38" s="131"/>
      <c r="HTL38" s="132"/>
      <c r="HTM38" s="131"/>
      <c r="HTN38" s="131"/>
      <c r="HTO38" s="131"/>
      <c r="HTP38" s="131"/>
      <c r="HTQ38" s="131"/>
      <c r="HTR38" s="131"/>
      <c r="HTS38" s="131"/>
      <c r="HTT38" s="131"/>
      <c r="HTU38" s="132"/>
      <c r="HTV38" s="131"/>
      <c r="HTW38" s="131"/>
      <c r="HTX38" s="131"/>
      <c r="HTY38" s="131"/>
      <c r="HTZ38" s="131"/>
      <c r="HUA38" s="131"/>
      <c r="HUB38" s="131"/>
      <c r="HUC38" s="131"/>
      <c r="HUD38" s="132"/>
      <c r="HUE38" s="131"/>
      <c r="HUF38" s="131"/>
      <c r="HUG38" s="131"/>
      <c r="HUH38" s="131"/>
      <c r="HUI38" s="131"/>
      <c r="HUJ38" s="131"/>
      <c r="HUK38" s="131"/>
      <c r="HUL38" s="131"/>
      <c r="HUM38" s="132"/>
      <c r="HUN38" s="131"/>
      <c r="HUO38" s="131"/>
      <c r="HUP38" s="131"/>
      <c r="HUQ38" s="131"/>
      <c r="HUR38" s="131"/>
      <c r="HUS38" s="131"/>
      <c r="HUT38" s="131"/>
      <c r="HUU38" s="131"/>
      <c r="HUV38" s="132"/>
      <c r="HUW38" s="131"/>
      <c r="HUX38" s="131"/>
      <c r="HUY38" s="131"/>
      <c r="HUZ38" s="131"/>
      <c r="HVA38" s="131"/>
      <c r="HVB38" s="131"/>
      <c r="HVC38" s="131"/>
      <c r="HVD38" s="131"/>
      <c r="HVE38" s="132"/>
      <c r="HVF38" s="131"/>
      <c r="HVG38" s="131"/>
      <c r="HVH38" s="131"/>
      <c r="HVI38" s="131"/>
      <c r="HVJ38" s="131"/>
      <c r="HVK38" s="131"/>
      <c r="HVL38" s="131"/>
      <c r="HVM38" s="131"/>
      <c r="HVN38" s="132"/>
      <c r="HVO38" s="131"/>
      <c r="HVP38" s="131"/>
      <c r="HVQ38" s="131"/>
      <c r="HVR38" s="131"/>
      <c r="HVS38" s="131"/>
      <c r="HVT38" s="131"/>
      <c r="HVU38" s="131"/>
      <c r="HVV38" s="131"/>
      <c r="HVW38" s="132"/>
      <c r="HVX38" s="131"/>
      <c r="HVY38" s="131"/>
      <c r="HVZ38" s="131"/>
      <c r="HWA38" s="131"/>
      <c r="HWB38" s="131"/>
      <c r="HWC38" s="131"/>
      <c r="HWD38" s="131"/>
      <c r="HWE38" s="131"/>
      <c r="HWF38" s="132"/>
      <c r="HWG38" s="131"/>
      <c r="HWH38" s="131"/>
      <c r="HWI38" s="131"/>
      <c r="HWJ38" s="131"/>
      <c r="HWK38" s="131"/>
      <c r="HWL38" s="131"/>
      <c r="HWM38" s="131"/>
      <c r="HWN38" s="131"/>
      <c r="HWO38" s="132"/>
      <c r="HWP38" s="131"/>
      <c r="HWQ38" s="131"/>
      <c r="HWR38" s="131"/>
      <c r="HWS38" s="131"/>
      <c r="HWT38" s="131"/>
      <c r="HWU38" s="131"/>
      <c r="HWV38" s="131"/>
      <c r="HWW38" s="131"/>
      <c r="HWX38" s="132"/>
      <c r="HWY38" s="131"/>
      <c r="HWZ38" s="131"/>
      <c r="HXA38" s="131"/>
      <c r="HXB38" s="131"/>
      <c r="HXC38" s="131"/>
      <c r="HXD38" s="131"/>
      <c r="HXE38" s="131"/>
      <c r="HXF38" s="131"/>
      <c r="HXG38" s="132"/>
      <c r="HXH38" s="131"/>
      <c r="HXI38" s="131"/>
      <c r="HXJ38" s="131"/>
      <c r="HXK38" s="131"/>
      <c r="HXL38" s="131"/>
      <c r="HXM38" s="131"/>
      <c r="HXN38" s="131"/>
      <c r="HXO38" s="131"/>
      <c r="HXP38" s="132"/>
      <c r="HXQ38" s="131"/>
      <c r="HXR38" s="131"/>
      <c r="HXS38" s="131"/>
      <c r="HXT38" s="131"/>
      <c r="HXU38" s="131"/>
      <c r="HXV38" s="131"/>
      <c r="HXW38" s="131"/>
      <c r="HXX38" s="131"/>
      <c r="HXY38" s="132"/>
      <c r="HXZ38" s="131"/>
      <c r="HYA38" s="131"/>
      <c r="HYB38" s="131"/>
      <c r="HYC38" s="131"/>
      <c r="HYD38" s="131"/>
      <c r="HYE38" s="131"/>
      <c r="HYF38" s="131"/>
      <c r="HYG38" s="131"/>
      <c r="HYH38" s="132"/>
      <c r="HYI38" s="131"/>
      <c r="HYJ38" s="131"/>
      <c r="HYK38" s="131"/>
      <c r="HYL38" s="131"/>
      <c r="HYM38" s="131"/>
      <c r="HYN38" s="131"/>
      <c r="HYO38" s="131"/>
      <c r="HYP38" s="131"/>
      <c r="HYQ38" s="132"/>
      <c r="HYR38" s="131"/>
      <c r="HYS38" s="131"/>
      <c r="HYT38" s="131"/>
      <c r="HYU38" s="131"/>
      <c r="HYV38" s="131"/>
      <c r="HYW38" s="131"/>
      <c r="HYX38" s="131"/>
      <c r="HYY38" s="131"/>
      <c r="HYZ38" s="132"/>
      <c r="HZA38" s="131"/>
      <c r="HZB38" s="131"/>
      <c r="HZC38" s="131"/>
      <c r="HZD38" s="131"/>
      <c r="HZE38" s="131"/>
      <c r="HZF38" s="131"/>
      <c r="HZG38" s="131"/>
      <c r="HZH38" s="131"/>
      <c r="HZI38" s="132"/>
      <c r="HZJ38" s="131"/>
      <c r="HZK38" s="131"/>
      <c r="HZL38" s="131"/>
      <c r="HZM38" s="131"/>
      <c r="HZN38" s="131"/>
      <c r="HZO38" s="131"/>
      <c r="HZP38" s="131"/>
      <c r="HZQ38" s="131"/>
      <c r="HZR38" s="132"/>
      <c r="HZS38" s="131"/>
      <c r="HZT38" s="131"/>
      <c r="HZU38" s="131"/>
      <c r="HZV38" s="131"/>
      <c r="HZW38" s="131"/>
      <c r="HZX38" s="131"/>
      <c r="HZY38" s="131"/>
      <c r="HZZ38" s="131"/>
      <c r="IAA38" s="132"/>
      <c r="IAB38" s="131"/>
      <c r="IAC38" s="131"/>
      <c r="IAD38" s="131"/>
      <c r="IAE38" s="131"/>
      <c r="IAF38" s="131"/>
      <c r="IAG38" s="131"/>
      <c r="IAH38" s="131"/>
      <c r="IAI38" s="131"/>
      <c r="IAJ38" s="132"/>
      <c r="IAK38" s="131"/>
      <c r="IAL38" s="131"/>
      <c r="IAM38" s="131"/>
      <c r="IAN38" s="131"/>
      <c r="IAO38" s="131"/>
      <c r="IAP38" s="131"/>
      <c r="IAQ38" s="131"/>
      <c r="IAR38" s="131"/>
      <c r="IAS38" s="132"/>
      <c r="IAT38" s="131"/>
      <c r="IAU38" s="131"/>
      <c r="IAV38" s="131"/>
      <c r="IAW38" s="131"/>
      <c r="IAX38" s="131"/>
      <c r="IAY38" s="131"/>
      <c r="IAZ38" s="131"/>
      <c r="IBA38" s="131"/>
      <c r="IBB38" s="132"/>
      <c r="IBC38" s="131"/>
      <c r="IBD38" s="131"/>
      <c r="IBE38" s="131"/>
      <c r="IBF38" s="131"/>
      <c r="IBG38" s="131"/>
      <c r="IBH38" s="131"/>
      <c r="IBI38" s="131"/>
      <c r="IBJ38" s="131"/>
      <c r="IBK38" s="132"/>
      <c r="IBL38" s="131"/>
      <c r="IBM38" s="131"/>
      <c r="IBN38" s="131"/>
      <c r="IBO38" s="131"/>
      <c r="IBP38" s="131"/>
      <c r="IBQ38" s="131"/>
      <c r="IBR38" s="131"/>
      <c r="IBS38" s="131"/>
      <c r="IBT38" s="132"/>
      <c r="IBU38" s="131"/>
      <c r="IBV38" s="131"/>
      <c r="IBW38" s="131"/>
      <c r="IBX38" s="131"/>
      <c r="IBY38" s="131"/>
      <c r="IBZ38" s="131"/>
      <c r="ICA38" s="131"/>
      <c r="ICB38" s="131"/>
      <c r="ICC38" s="132"/>
      <c r="ICD38" s="131"/>
      <c r="ICE38" s="131"/>
      <c r="ICF38" s="131"/>
      <c r="ICG38" s="131"/>
      <c r="ICH38" s="131"/>
      <c r="ICI38" s="131"/>
      <c r="ICJ38" s="131"/>
      <c r="ICK38" s="131"/>
      <c r="ICL38" s="132"/>
      <c r="ICM38" s="131"/>
      <c r="ICN38" s="131"/>
      <c r="ICO38" s="131"/>
      <c r="ICP38" s="131"/>
      <c r="ICQ38" s="131"/>
      <c r="ICR38" s="131"/>
      <c r="ICS38" s="131"/>
      <c r="ICT38" s="131"/>
      <c r="ICU38" s="132"/>
      <c r="ICV38" s="131"/>
      <c r="ICW38" s="131"/>
      <c r="ICX38" s="131"/>
      <c r="ICY38" s="131"/>
      <c r="ICZ38" s="131"/>
      <c r="IDA38" s="131"/>
      <c r="IDB38" s="131"/>
      <c r="IDC38" s="131"/>
      <c r="IDD38" s="132"/>
      <c r="IDE38" s="131"/>
      <c r="IDF38" s="131"/>
      <c r="IDG38" s="131"/>
      <c r="IDH38" s="131"/>
      <c r="IDI38" s="131"/>
      <c r="IDJ38" s="131"/>
      <c r="IDK38" s="131"/>
      <c r="IDL38" s="131"/>
      <c r="IDM38" s="132"/>
      <c r="IDN38" s="131"/>
      <c r="IDO38" s="131"/>
      <c r="IDP38" s="131"/>
      <c r="IDQ38" s="131"/>
      <c r="IDR38" s="131"/>
      <c r="IDS38" s="131"/>
      <c r="IDT38" s="131"/>
      <c r="IDU38" s="131"/>
      <c r="IDV38" s="132"/>
      <c r="IDW38" s="131"/>
      <c r="IDX38" s="131"/>
      <c r="IDY38" s="131"/>
      <c r="IDZ38" s="131"/>
      <c r="IEA38" s="131"/>
      <c r="IEB38" s="131"/>
      <c r="IEC38" s="131"/>
      <c r="IED38" s="131"/>
      <c r="IEE38" s="132"/>
      <c r="IEF38" s="131"/>
      <c r="IEG38" s="131"/>
      <c r="IEH38" s="131"/>
      <c r="IEI38" s="131"/>
      <c r="IEJ38" s="131"/>
      <c r="IEK38" s="131"/>
      <c r="IEL38" s="131"/>
      <c r="IEM38" s="131"/>
      <c r="IEN38" s="132"/>
      <c r="IEO38" s="131"/>
      <c r="IEP38" s="131"/>
      <c r="IEQ38" s="131"/>
      <c r="IER38" s="131"/>
      <c r="IES38" s="131"/>
      <c r="IET38" s="131"/>
      <c r="IEU38" s="131"/>
      <c r="IEV38" s="131"/>
      <c r="IEW38" s="132"/>
      <c r="IEX38" s="131"/>
      <c r="IEY38" s="131"/>
      <c r="IEZ38" s="131"/>
      <c r="IFA38" s="131"/>
      <c r="IFB38" s="131"/>
      <c r="IFC38" s="131"/>
      <c r="IFD38" s="131"/>
      <c r="IFE38" s="131"/>
      <c r="IFF38" s="132"/>
      <c r="IFG38" s="131"/>
      <c r="IFH38" s="131"/>
      <c r="IFI38" s="131"/>
      <c r="IFJ38" s="131"/>
      <c r="IFK38" s="131"/>
      <c r="IFL38" s="131"/>
      <c r="IFM38" s="131"/>
      <c r="IFN38" s="131"/>
      <c r="IFO38" s="132"/>
      <c r="IFP38" s="131"/>
      <c r="IFQ38" s="131"/>
      <c r="IFR38" s="131"/>
      <c r="IFS38" s="131"/>
      <c r="IFT38" s="131"/>
      <c r="IFU38" s="131"/>
      <c r="IFV38" s="131"/>
      <c r="IFW38" s="131"/>
      <c r="IFX38" s="132"/>
      <c r="IFY38" s="131"/>
      <c r="IFZ38" s="131"/>
      <c r="IGA38" s="131"/>
      <c r="IGB38" s="131"/>
      <c r="IGC38" s="131"/>
      <c r="IGD38" s="131"/>
      <c r="IGE38" s="131"/>
      <c r="IGF38" s="131"/>
      <c r="IGG38" s="132"/>
      <c r="IGH38" s="131"/>
      <c r="IGI38" s="131"/>
      <c r="IGJ38" s="131"/>
      <c r="IGK38" s="131"/>
      <c r="IGL38" s="131"/>
      <c r="IGM38" s="131"/>
      <c r="IGN38" s="131"/>
      <c r="IGO38" s="131"/>
      <c r="IGP38" s="132"/>
      <c r="IGQ38" s="131"/>
      <c r="IGR38" s="131"/>
      <c r="IGS38" s="131"/>
      <c r="IGT38" s="131"/>
      <c r="IGU38" s="131"/>
      <c r="IGV38" s="131"/>
      <c r="IGW38" s="131"/>
      <c r="IGX38" s="131"/>
      <c r="IGY38" s="132"/>
      <c r="IGZ38" s="131"/>
      <c r="IHA38" s="131"/>
      <c r="IHB38" s="131"/>
      <c r="IHC38" s="131"/>
      <c r="IHD38" s="131"/>
      <c r="IHE38" s="131"/>
      <c r="IHF38" s="131"/>
      <c r="IHG38" s="131"/>
      <c r="IHH38" s="132"/>
      <c r="IHI38" s="131"/>
      <c r="IHJ38" s="131"/>
      <c r="IHK38" s="131"/>
      <c r="IHL38" s="131"/>
      <c r="IHM38" s="131"/>
      <c r="IHN38" s="131"/>
      <c r="IHO38" s="131"/>
      <c r="IHP38" s="131"/>
      <c r="IHQ38" s="132"/>
      <c r="IHR38" s="131"/>
      <c r="IHS38" s="131"/>
      <c r="IHT38" s="131"/>
      <c r="IHU38" s="131"/>
      <c r="IHV38" s="131"/>
      <c r="IHW38" s="131"/>
      <c r="IHX38" s="131"/>
      <c r="IHY38" s="131"/>
      <c r="IHZ38" s="132"/>
      <c r="IIA38" s="131"/>
      <c r="IIB38" s="131"/>
      <c r="IIC38" s="131"/>
      <c r="IID38" s="131"/>
      <c r="IIE38" s="131"/>
      <c r="IIF38" s="131"/>
      <c r="IIG38" s="131"/>
      <c r="IIH38" s="131"/>
      <c r="III38" s="132"/>
      <c r="IIJ38" s="131"/>
      <c r="IIK38" s="131"/>
      <c r="IIL38" s="131"/>
      <c r="IIM38" s="131"/>
      <c r="IIN38" s="131"/>
      <c r="IIO38" s="131"/>
      <c r="IIP38" s="131"/>
      <c r="IIQ38" s="131"/>
      <c r="IIR38" s="132"/>
      <c r="IIS38" s="131"/>
      <c r="IIT38" s="131"/>
      <c r="IIU38" s="131"/>
      <c r="IIV38" s="131"/>
      <c r="IIW38" s="131"/>
      <c r="IIX38" s="131"/>
      <c r="IIY38" s="131"/>
      <c r="IIZ38" s="131"/>
      <c r="IJA38" s="132"/>
      <c r="IJB38" s="131"/>
      <c r="IJC38" s="131"/>
      <c r="IJD38" s="131"/>
      <c r="IJE38" s="131"/>
      <c r="IJF38" s="131"/>
      <c r="IJG38" s="131"/>
      <c r="IJH38" s="131"/>
      <c r="IJI38" s="131"/>
      <c r="IJJ38" s="132"/>
      <c r="IJK38" s="131"/>
      <c r="IJL38" s="131"/>
      <c r="IJM38" s="131"/>
      <c r="IJN38" s="131"/>
      <c r="IJO38" s="131"/>
      <c r="IJP38" s="131"/>
      <c r="IJQ38" s="131"/>
      <c r="IJR38" s="131"/>
      <c r="IJS38" s="132"/>
      <c r="IJT38" s="131"/>
      <c r="IJU38" s="131"/>
      <c r="IJV38" s="131"/>
      <c r="IJW38" s="131"/>
      <c r="IJX38" s="131"/>
      <c r="IJY38" s="131"/>
      <c r="IJZ38" s="131"/>
      <c r="IKA38" s="131"/>
      <c r="IKB38" s="132"/>
      <c r="IKC38" s="131"/>
      <c r="IKD38" s="131"/>
      <c r="IKE38" s="131"/>
      <c r="IKF38" s="131"/>
      <c r="IKG38" s="131"/>
      <c r="IKH38" s="131"/>
      <c r="IKI38" s="131"/>
      <c r="IKJ38" s="131"/>
      <c r="IKK38" s="132"/>
      <c r="IKL38" s="131"/>
      <c r="IKM38" s="131"/>
      <c r="IKN38" s="131"/>
      <c r="IKO38" s="131"/>
      <c r="IKP38" s="131"/>
      <c r="IKQ38" s="131"/>
      <c r="IKR38" s="131"/>
      <c r="IKS38" s="131"/>
      <c r="IKT38" s="132"/>
      <c r="IKU38" s="131"/>
      <c r="IKV38" s="131"/>
      <c r="IKW38" s="131"/>
      <c r="IKX38" s="131"/>
      <c r="IKY38" s="131"/>
      <c r="IKZ38" s="131"/>
      <c r="ILA38" s="131"/>
      <c r="ILB38" s="131"/>
      <c r="ILC38" s="132"/>
      <c r="ILD38" s="131"/>
      <c r="ILE38" s="131"/>
      <c r="ILF38" s="131"/>
      <c r="ILG38" s="131"/>
      <c r="ILH38" s="131"/>
      <c r="ILI38" s="131"/>
      <c r="ILJ38" s="131"/>
      <c r="ILK38" s="131"/>
      <c r="ILL38" s="132"/>
      <c r="ILM38" s="131"/>
      <c r="ILN38" s="131"/>
      <c r="ILO38" s="131"/>
      <c r="ILP38" s="131"/>
      <c r="ILQ38" s="131"/>
      <c r="ILR38" s="131"/>
      <c r="ILS38" s="131"/>
      <c r="ILT38" s="131"/>
      <c r="ILU38" s="132"/>
      <c r="ILV38" s="131"/>
      <c r="ILW38" s="131"/>
      <c r="ILX38" s="131"/>
      <c r="ILY38" s="131"/>
      <c r="ILZ38" s="131"/>
      <c r="IMA38" s="131"/>
      <c r="IMB38" s="131"/>
      <c r="IMC38" s="131"/>
      <c r="IMD38" s="132"/>
      <c r="IME38" s="131"/>
      <c r="IMF38" s="131"/>
      <c r="IMG38" s="131"/>
      <c r="IMH38" s="131"/>
      <c r="IMI38" s="131"/>
      <c r="IMJ38" s="131"/>
      <c r="IMK38" s="131"/>
      <c r="IML38" s="131"/>
      <c r="IMM38" s="132"/>
      <c r="IMN38" s="131"/>
      <c r="IMO38" s="131"/>
      <c r="IMP38" s="131"/>
      <c r="IMQ38" s="131"/>
      <c r="IMR38" s="131"/>
      <c r="IMS38" s="131"/>
      <c r="IMT38" s="131"/>
      <c r="IMU38" s="131"/>
      <c r="IMV38" s="132"/>
      <c r="IMW38" s="131"/>
      <c r="IMX38" s="131"/>
      <c r="IMY38" s="131"/>
      <c r="IMZ38" s="131"/>
      <c r="INA38" s="131"/>
      <c r="INB38" s="131"/>
      <c r="INC38" s="131"/>
      <c r="IND38" s="131"/>
      <c r="INE38" s="132"/>
      <c r="INF38" s="131"/>
      <c r="ING38" s="131"/>
      <c r="INH38" s="131"/>
      <c r="INI38" s="131"/>
      <c r="INJ38" s="131"/>
      <c r="INK38" s="131"/>
      <c r="INL38" s="131"/>
      <c r="INM38" s="131"/>
      <c r="INN38" s="132"/>
      <c r="INO38" s="131"/>
      <c r="INP38" s="131"/>
      <c r="INQ38" s="131"/>
      <c r="INR38" s="131"/>
      <c r="INS38" s="131"/>
      <c r="INT38" s="131"/>
      <c r="INU38" s="131"/>
      <c r="INV38" s="131"/>
      <c r="INW38" s="132"/>
      <c r="INX38" s="131"/>
      <c r="INY38" s="131"/>
      <c r="INZ38" s="131"/>
      <c r="IOA38" s="131"/>
      <c r="IOB38" s="131"/>
      <c r="IOC38" s="131"/>
      <c r="IOD38" s="131"/>
      <c r="IOE38" s="131"/>
      <c r="IOF38" s="132"/>
      <c r="IOG38" s="131"/>
      <c r="IOH38" s="131"/>
      <c r="IOI38" s="131"/>
      <c r="IOJ38" s="131"/>
      <c r="IOK38" s="131"/>
      <c r="IOL38" s="131"/>
      <c r="IOM38" s="131"/>
      <c r="ION38" s="131"/>
      <c r="IOO38" s="132"/>
      <c r="IOP38" s="131"/>
      <c r="IOQ38" s="131"/>
      <c r="IOR38" s="131"/>
      <c r="IOS38" s="131"/>
      <c r="IOT38" s="131"/>
      <c r="IOU38" s="131"/>
      <c r="IOV38" s="131"/>
      <c r="IOW38" s="131"/>
      <c r="IOX38" s="132"/>
      <c r="IOY38" s="131"/>
      <c r="IOZ38" s="131"/>
      <c r="IPA38" s="131"/>
      <c r="IPB38" s="131"/>
      <c r="IPC38" s="131"/>
      <c r="IPD38" s="131"/>
      <c r="IPE38" s="131"/>
      <c r="IPF38" s="131"/>
      <c r="IPG38" s="132"/>
      <c r="IPH38" s="131"/>
      <c r="IPI38" s="131"/>
      <c r="IPJ38" s="131"/>
      <c r="IPK38" s="131"/>
      <c r="IPL38" s="131"/>
      <c r="IPM38" s="131"/>
      <c r="IPN38" s="131"/>
      <c r="IPO38" s="131"/>
      <c r="IPP38" s="132"/>
      <c r="IPQ38" s="131"/>
      <c r="IPR38" s="131"/>
      <c r="IPS38" s="131"/>
      <c r="IPT38" s="131"/>
      <c r="IPU38" s="131"/>
      <c r="IPV38" s="131"/>
      <c r="IPW38" s="131"/>
      <c r="IPX38" s="131"/>
      <c r="IPY38" s="132"/>
      <c r="IPZ38" s="131"/>
      <c r="IQA38" s="131"/>
      <c r="IQB38" s="131"/>
      <c r="IQC38" s="131"/>
      <c r="IQD38" s="131"/>
      <c r="IQE38" s="131"/>
      <c r="IQF38" s="131"/>
      <c r="IQG38" s="131"/>
      <c r="IQH38" s="132"/>
      <c r="IQI38" s="131"/>
      <c r="IQJ38" s="131"/>
      <c r="IQK38" s="131"/>
      <c r="IQL38" s="131"/>
      <c r="IQM38" s="131"/>
      <c r="IQN38" s="131"/>
      <c r="IQO38" s="131"/>
      <c r="IQP38" s="131"/>
      <c r="IQQ38" s="132"/>
      <c r="IQR38" s="131"/>
      <c r="IQS38" s="131"/>
      <c r="IQT38" s="131"/>
      <c r="IQU38" s="131"/>
      <c r="IQV38" s="131"/>
      <c r="IQW38" s="131"/>
      <c r="IQX38" s="131"/>
      <c r="IQY38" s="131"/>
      <c r="IQZ38" s="132"/>
      <c r="IRA38" s="131"/>
      <c r="IRB38" s="131"/>
      <c r="IRC38" s="131"/>
      <c r="IRD38" s="131"/>
      <c r="IRE38" s="131"/>
      <c r="IRF38" s="131"/>
      <c r="IRG38" s="131"/>
      <c r="IRH38" s="131"/>
      <c r="IRI38" s="132"/>
      <c r="IRJ38" s="131"/>
      <c r="IRK38" s="131"/>
      <c r="IRL38" s="131"/>
      <c r="IRM38" s="131"/>
      <c r="IRN38" s="131"/>
      <c r="IRO38" s="131"/>
      <c r="IRP38" s="131"/>
      <c r="IRQ38" s="131"/>
      <c r="IRR38" s="132"/>
      <c r="IRS38" s="131"/>
      <c r="IRT38" s="131"/>
      <c r="IRU38" s="131"/>
      <c r="IRV38" s="131"/>
      <c r="IRW38" s="131"/>
      <c r="IRX38" s="131"/>
      <c r="IRY38" s="131"/>
      <c r="IRZ38" s="131"/>
      <c r="ISA38" s="132"/>
      <c r="ISB38" s="131"/>
      <c r="ISC38" s="131"/>
      <c r="ISD38" s="131"/>
      <c r="ISE38" s="131"/>
      <c r="ISF38" s="131"/>
      <c r="ISG38" s="131"/>
      <c r="ISH38" s="131"/>
      <c r="ISI38" s="131"/>
      <c r="ISJ38" s="132"/>
      <c r="ISK38" s="131"/>
      <c r="ISL38" s="131"/>
      <c r="ISM38" s="131"/>
      <c r="ISN38" s="131"/>
      <c r="ISO38" s="131"/>
      <c r="ISP38" s="131"/>
      <c r="ISQ38" s="131"/>
      <c r="ISR38" s="131"/>
      <c r="ISS38" s="132"/>
      <c r="IST38" s="131"/>
      <c r="ISU38" s="131"/>
      <c r="ISV38" s="131"/>
      <c r="ISW38" s="131"/>
      <c r="ISX38" s="131"/>
      <c r="ISY38" s="131"/>
      <c r="ISZ38" s="131"/>
      <c r="ITA38" s="131"/>
      <c r="ITB38" s="132"/>
      <c r="ITC38" s="131"/>
      <c r="ITD38" s="131"/>
      <c r="ITE38" s="131"/>
      <c r="ITF38" s="131"/>
      <c r="ITG38" s="131"/>
      <c r="ITH38" s="131"/>
      <c r="ITI38" s="131"/>
      <c r="ITJ38" s="131"/>
      <c r="ITK38" s="132"/>
      <c r="ITL38" s="131"/>
      <c r="ITM38" s="131"/>
      <c r="ITN38" s="131"/>
      <c r="ITO38" s="131"/>
      <c r="ITP38" s="131"/>
      <c r="ITQ38" s="131"/>
      <c r="ITR38" s="131"/>
      <c r="ITS38" s="131"/>
      <c r="ITT38" s="132"/>
      <c r="ITU38" s="131"/>
      <c r="ITV38" s="131"/>
      <c r="ITW38" s="131"/>
      <c r="ITX38" s="131"/>
      <c r="ITY38" s="131"/>
      <c r="ITZ38" s="131"/>
      <c r="IUA38" s="131"/>
      <c r="IUB38" s="131"/>
      <c r="IUC38" s="132"/>
      <c r="IUD38" s="131"/>
      <c r="IUE38" s="131"/>
      <c r="IUF38" s="131"/>
      <c r="IUG38" s="131"/>
      <c r="IUH38" s="131"/>
      <c r="IUI38" s="131"/>
      <c r="IUJ38" s="131"/>
      <c r="IUK38" s="131"/>
      <c r="IUL38" s="132"/>
      <c r="IUM38" s="131"/>
      <c r="IUN38" s="131"/>
      <c r="IUO38" s="131"/>
      <c r="IUP38" s="131"/>
      <c r="IUQ38" s="131"/>
      <c r="IUR38" s="131"/>
      <c r="IUS38" s="131"/>
      <c r="IUT38" s="131"/>
      <c r="IUU38" s="132"/>
      <c r="IUV38" s="131"/>
      <c r="IUW38" s="131"/>
      <c r="IUX38" s="131"/>
      <c r="IUY38" s="131"/>
      <c r="IUZ38" s="131"/>
      <c r="IVA38" s="131"/>
      <c r="IVB38" s="131"/>
      <c r="IVC38" s="131"/>
      <c r="IVD38" s="132"/>
      <c r="IVE38" s="131"/>
      <c r="IVF38" s="131"/>
      <c r="IVG38" s="131"/>
      <c r="IVH38" s="131"/>
      <c r="IVI38" s="131"/>
      <c r="IVJ38" s="131"/>
      <c r="IVK38" s="131"/>
      <c r="IVL38" s="131"/>
      <c r="IVM38" s="132"/>
      <c r="IVN38" s="131"/>
      <c r="IVO38" s="131"/>
      <c r="IVP38" s="131"/>
      <c r="IVQ38" s="131"/>
      <c r="IVR38" s="131"/>
      <c r="IVS38" s="131"/>
      <c r="IVT38" s="131"/>
      <c r="IVU38" s="131"/>
      <c r="IVV38" s="132"/>
      <c r="IVW38" s="131"/>
      <c r="IVX38" s="131"/>
      <c r="IVY38" s="131"/>
      <c r="IVZ38" s="131"/>
      <c r="IWA38" s="131"/>
      <c r="IWB38" s="131"/>
      <c r="IWC38" s="131"/>
      <c r="IWD38" s="131"/>
      <c r="IWE38" s="132"/>
      <c r="IWF38" s="131"/>
      <c r="IWG38" s="131"/>
      <c r="IWH38" s="131"/>
      <c r="IWI38" s="131"/>
      <c r="IWJ38" s="131"/>
      <c r="IWK38" s="131"/>
      <c r="IWL38" s="131"/>
      <c r="IWM38" s="131"/>
      <c r="IWN38" s="132"/>
      <c r="IWO38" s="131"/>
      <c r="IWP38" s="131"/>
      <c r="IWQ38" s="131"/>
      <c r="IWR38" s="131"/>
      <c r="IWS38" s="131"/>
      <c r="IWT38" s="131"/>
      <c r="IWU38" s="131"/>
      <c r="IWV38" s="131"/>
      <c r="IWW38" s="132"/>
      <c r="IWX38" s="131"/>
      <c r="IWY38" s="131"/>
      <c r="IWZ38" s="131"/>
      <c r="IXA38" s="131"/>
      <c r="IXB38" s="131"/>
      <c r="IXC38" s="131"/>
      <c r="IXD38" s="131"/>
      <c r="IXE38" s="131"/>
      <c r="IXF38" s="132"/>
      <c r="IXG38" s="131"/>
      <c r="IXH38" s="131"/>
      <c r="IXI38" s="131"/>
      <c r="IXJ38" s="131"/>
      <c r="IXK38" s="131"/>
      <c r="IXL38" s="131"/>
      <c r="IXM38" s="131"/>
      <c r="IXN38" s="131"/>
      <c r="IXO38" s="132"/>
      <c r="IXP38" s="131"/>
      <c r="IXQ38" s="131"/>
      <c r="IXR38" s="131"/>
      <c r="IXS38" s="131"/>
      <c r="IXT38" s="131"/>
      <c r="IXU38" s="131"/>
      <c r="IXV38" s="131"/>
      <c r="IXW38" s="131"/>
      <c r="IXX38" s="132"/>
      <c r="IXY38" s="131"/>
      <c r="IXZ38" s="131"/>
      <c r="IYA38" s="131"/>
      <c r="IYB38" s="131"/>
      <c r="IYC38" s="131"/>
      <c r="IYD38" s="131"/>
      <c r="IYE38" s="131"/>
      <c r="IYF38" s="131"/>
      <c r="IYG38" s="132"/>
      <c r="IYH38" s="131"/>
      <c r="IYI38" s="131"/>
      <c r="IYJ38" s="131"/>
      <c r="IYK38" s="131"/>
      <c r="IYL38" s="131"/>
      <c r="IYM38" s="131"/>
      <c r="IYN38" s="131"/>
      <c r="IYO38" s="131"/>
      <c r="IYP38" s="132"/>
      <c r="IYQ38" s="131"/>
      <c r="IYR38" s="131"/>
      <c r="IYS38" s="131"/>
      <c r="IYT38" s="131"/>
      <c r="IYU38" s="131"/>
      <c r="IYV38" s="131"/>
      <c r="IYW38" s="131"/>
      <c r="IYX38" s="131"/>
      <c r="IYY38" s="132"/>
      <c r="IYZ38" s="131"/>
      <c r="IZA38" s="131"/>
      <c r="IZB38" s="131"/>
      <c r="IZC38" s="131"/>
      <c r="IZD38" s="131"/>
      <c r="IZE38" s="131"/>
      <c r="IZF38" s="131"/>
      <c r="IZG38" s="131"/>
      <c r="IZH38" s="132"/>
      <c r="IZI38" s="131"/>
      <c r="IZJ38" s="131"/>
      <c r="IZK38" s="131"/>
      <c r="IZL38" s="131"/>
      <c r="IZM38" s="131"/>
      <c r="IZN38" s="131"/>
      <c r="IZO38" s="131"/>
      <c r="IZP38" s="131"/>
      <c r="IZQ38" s="132"/>
      <c r="IZR38" s="131"/>
      <c r="IZS38" s="131"/>
      <c r="IZT38" s="131"/>
      <c r="IZU38" s="131"/>
      <c r="IZV38" s="131"/>
      <c r="IZW38" s="131"/>
      <c r="IZX38" s="131"/>
      <c r="IZY38" s="131"/>
      <c r="IZZ38" s="132"/>
      <c r="JAA38" s="131"/>
      <c r="JAB38" s="131"/>
      <c r="JAC38" s="131"/>
      <c r="JAD38" s="131"/>
      <c r="JAE38" s="131"/>
      <c r="JAF38" s="131"/>
      <c r="JAG38" s="131"/>
      <c r="JAH38" s="131"/>
      <c r="JAI38" s="132"/>
      <c r="JAJ38" s="131"/>
      <c r="JAK38" s="131"/>
      <c r="JAL38" s="131"/>
      <c r="JAM38" s="131"/>
      <c r="JAN38" s="131"/>
      <c r="JAO38" s="131"/>
      <c r="JAP38" s="131"/>
      <c r="JAQ38" s="131"/>
      <c r="JAR38" s="132"/>
      <c r="JAS38" s="131"/>
      <c r="JAT38" s="131"/>
      <c r="JAU38" s="131"/>
      <c r="JAV38" s="131"/>
      <c r="JAW38" s="131"/>
      <c r="JAX38" s="131"/>
      <c r="JAY38" s="131"/>
      <c r="JAZ38" s="131"/>
      <c r="JBA38" s="132"/>
      <c r="JBB38" s="131"/>
      <c r="JBC38" s="131"/>
      <c r="JBD38" s="131"/>
      <c r="JBE38" s="131"/>
      <c r="JBF38" s="131"/>
      <c r="JBG38" s="131"/>
      <c r="JBH38" s="131"/>
      <c r="JBI38" s="131"/>
      <c r="JBJ38" s="132"/>
      <c r="JBK38" s="131"/>
      <c r="JBL38" s="131"/>
      <c r="JBM38" s="131"/>
      <c r="JBN38" s="131"/>
      <c r="JBO38" s="131"/>
      <c r="JBP38" s="131"/>
      <c r="JBQ38" s="131"/>
      <c r="JBR38" s="131"/>
      <c r="JBS38" s="132"/>
      <c r="JBT38" s="131"/>
      <c r="JBU38" s="131"/>
      <c r="JBV38" s="131"/>
      <c r="JBW38" s="131"/>
      <c r="JBX38" s="131"/>
      <c r="JBY38" s="131"/>
      <c r="JBZ38" s="131"/>
      <c r="JCA38" s="131"/>
      <c r="JCB38" s="132"/>
      <c r="JCC38" s="131"/>
      <c r="JCD38" s="131"/>
      <c r="JCE38" s="131"/>
      <c r="JCF38" s="131"/>
      <c r="JCG38" s="131"/>
      <c r="JCH38" s="131"/>
      <c r="JCI38" s="131"/>
      <c r="JCJ38" s="131"/>
      <c r="JCK38" s="132"/>
      <c r="JCL38" s="131"/>
      <c r="JCM38" s="131"/>
      <c r="JCN38" s="131"/>
      <c r="JCO38" s="131"/>
      <c r="JCP38" s="131"/>
      <c r="JCQ38" s="131"/>
      <c r="JCR38" s="131"/>
      <c r="JCS38" s="131"/>
      <c r="JCT38" s="132"/>
      <c r="JCU38" s="131"/>
      <c r="JCV38" s="131"/>
      <c r="JCW38" s="131"/>
      <c r="JCX38" s="131"/>
      <c r="JCY38" s="131"/>
      <c r="JCZ38" s="131"/>
      <c r="JDA38" s="131"/>
      <c r="JDB38" s="131"/>
      <c r="JDC38" s="132"/>
      <c r="JDD38" s="131"/>
      <c r="JDE38" s="131"/>
      <c r="JDF38" s="131"/>
      <c r="JDG38" s="131"/>
      <c r="JDH38" s="131"/>
      <c r="JDI38" s="131"/>
      <c r="JDJ38" s="131"/>
      <c r="JDK38" s="131"/>
      <c r="JDL38" s="132"/>
      <c r="JDM38" s="131"/>
      <c r="JDN38" s="131"/>
      <c r="JDO38" s="131"/>
      <c r="JDP38" s="131"/>
      <c r="JDQ38" s="131"/>
      <c r="JDR38" s="131"/>
      <c r="JDS38" s="131"/>
      <c r="JDT38" s="131"/>
      <c r="JDU38" s="132"/>
      <c r="JDV38" s="131"/>
      <c r="JDW38" s="131"/>
      <c r="JDX38" s="131"/>
      <c r="JDY38" s="131"/>
      <c r="JDZ38" s="131"/>
      <c r="JEA38" s="131"/>
      <c r="JEB38" s="131"/>
      <c r="JEC38" s="131"/>
      <c r="JED38" s="132"/>
      <c r="JEE38" s="131"/>
      <c r="JEF38" s="131"/>
      <c r="JEG38" s="131"/>
      <c r="JEH38" s="131"/>
      <c r="JEI38" s="131"/>
      <c r="JEJ38" s="131"/>
      <c r="JEK38" s="131"/>
      <c r="JEL38" s="131"/>
      <c r="JEM38" s="132"/>
      <c r="JEN38" s="131"/>
      <c r="JEO38" s="131"/>
      <c r="JEP38" s="131"/>
      <c r="JEQ38" s="131"/>
      <c r="JER38" s="131"/>
      <c r="JES38" s="131"/>
      <c r="JET38" s="131"/>
      <c r="JEU38" s="131"/>
      <c r="JEV38" s="132"/>
      <c r="JEW38" s="131"/>
      <c r="JEX38" s="131"/>
      <c r="JEY38" s="131"/>
      <c r="JEZ38" s="131"/>
      <c r="JFA38" s="131"/>
      <c r="JFB38" s="131"/>
      <c r="JFC38" s="131"/>
      <c r="JFD38" s="131"/>
      <c r="JFE38" s="132"/>
      <c r="JFF38" s="131"/>
      <c r="JFG38" s="131"/>
      <c r="JFH38" s="131"/>
      <c r="JFI38" s="131"/>
      <c r="JFJ38" s="131"/>
      <c r="JFK38" s="131"/>
      <c r="JFL38" s="131"/>
      <c r="JFM38" s="131"/>
      <c r="JFN38" s="132"/>
      <c r="JFO38" s="131"/>
      <c r="JFP38" s="131"/>
      <c r="JFQ38" s="131"/>
      <c r="JFR38" s="131"/>
      <c r="JFS38" s="131"/>
      <c r="JFT38" s="131"/>
      <c r="JFU38" s="131"/>
      <c r="JFV38" s="131"/>
      <c r="JFW38" s="132"/>
      <c r="JFX38" s="131"/>
      <c r="JFY38" s="131"/>
      <c r="JFZ38" s="131"/>
      <c r="JGA38" s="131"/>
      <c r="JGB38" s="131"/>
      <c r="JGC38" s="131"/>
      <c r="JGD38" s="131"/>
      <c r="JGE38" s="131"/>
      <c r="JGF38" s="132"/>
      <c r="JGG38" s="131"/>
      <c r="JGH38" s="131"/>
      <c r="JGI38" s="131"/>
      <c r="JGJ38" s="131"/>
      <c r="JGK38" s="131"/>
      <c r="JGL38" s="131"/>
      <c r="JGM38" s="131"/>
      <c r="JGN38" s="131"/>
      <c r="JGO38" s="132"/>
      <c r="JGP38" s="131"/>
      <c r="JGQ38" s="131"/>
      <c r="JGR38" s="131"/>
      <c r="JGS38" s="131"/>
      <c r="JGT38" s="131"/>
      <c r="JGU38" s="131"/>
      <c r="JGV38" s="131"/>
      <c r="JGW38" s="131"/>
      <c r="JGX38" s="132"/>
      <c r="JGY38" s="131"/>
      <c r="JGZ38" s="131"/>
      <c r="JHA38" s="131"/>
      <c r="JHB38" s="131"/>
      <c r="JHC38" s="131"/>
      <c r="JHD38" s="131"/>
      <c r="JHE38" s="131"/>
      <c r="JHF38" s="131"/>
      <c r="JHG38" s="132"/>
      <c r="JHH38" s="131"/>
      <c r="JHI38" s="131"/>
      <c r="JHJ38" s="131"/>
      <c r="JHK38" s="131"/>
      <c r="JHL38" s="131"/>
      <c r="JHM38" s="131"/>
      <c r="JHN38" s="131"/>
      <c r="JHO38" s="131"/>
      <c r="JHP38" s="132"/>
      <c r="JHQ38" s="131"/>
      <c r="JHR38" s="131"/>
      <c r="JHS38" s="131"/>
      <c r="JHT38" s="131"/>
      <c r="JHU38" s="131"/>
      <c r="JHV38" s="131"/>
      <c r="JHW38" s="131"/>
      <c r="JHX38" s="131"/>
      <c r="JHY38" s="132"/>
      <c r="JHZ38" s="131"/>
      <c r="JIA38" s="131"/>
      <c r="JIB38" s="131"/>
      <c r="JIC38" s="131"/>
      <c r="JID38" s="131"/>
      <c r="JIE38" s="131"/>
      <c r="JIF38" s="131"/>
      <c r="JIG38" s="131"/>
      <c r="JIH38" s="132"/>
      <c r="JII38" s="131"/>
      <c r="JIJ38" s="131"/>
      <c r="JIK38" s="131"/>
      <c r="JIL38" s="131"/>
      <c r="JIM38" s="131"/>
      <c r="JIN38" s="131"/>
      <c r="JIO38" s="131"/>
      <c r="JIP38" s="131"/>
      <c r="JIQ38" s="132"/>
      <c r="JIR38" s="131"/>
      <c r="JIS38" s="131"/>
      <c r="JIT38" s="131"/>
      <c r="JIU38" s="131"/>
      <c r="JIV38" s="131"/>
      <c r="JIW38" s="131"/>
      <c r="JIX38" s="131"/>
      <c r="JIY38" s="131"/>
      <c r="JIZ38" s="132"/>
      <c r="JJA38" s="131"/>
      <c r="JJB38" s="131"/>
      <c r="JJC38" s="131"/>
      <c r="JJD38" s="131"/>
      <c r="JJE38" s="131"/>
      <c r="JJF38" s="131"/>
      <c r="JJG38" s="131"/>
      <c r="JJH38" s="131"/>
      <c r="JJI38" s="132"/>
      <c r="JJJ38" s="131"/>
      <c r="JJK38" s="131"/>
      <c r="JJL38" s="131"/>
      <c r="JJM38" s="131"/>
      <c r="JJN38" s="131"/>
      <c r="JJO38" s="131"/>
      <c r="JJP38" s="131"/>
      <c r="JJQ38" s="131"/>
      <c r="JJR38" s="132"/>
      <c r="JJS38" s="131"/>
      <c r="JJT38" s="131"/>
      <c r="JJU38" s="131"/>
      <c r="JJV38" s="131"/>
      <c r="JJW38" s="131"/>
      <c r="JJX38" s="131"/>
      <c r="JJY38" s="131"/>
      <c r="JJZ38" s="131"/>
      <c r="JKA38" s="132"/>
      <c r="JKB38" s="131"/>
      <c r="JKC38" s="131"/>
      <c r="JKD38" s="131"/>
      <c r="JKE38" s="131"/>
      <c r="JKF38" s="131"/>
      <c r="JKG38" s="131"/>
      <c r="JKH38" s="131"/>
      <c r="JKI38" s="131"/>
      <c r="JKJ38" s="132"/>
      <c r="JKK38" s="131"/>
      <c r="JKL38" s="131"/>
      <c r="JKM38" s="131"/>
      <c r="JKN38" s="131"/>
      <c r="JKO38" s="131"/>
      <c r="JKP38" s="131"/>
      <c r="JKQ38" s="131"/>
      <c r="JKR38" s="131"/>
      <c r="JKS38" s="132"/>
      <c r="JKT38" s="131"/>
      <c r="JKU38" s="131"/>
      <c r="JKV38" s="131"/>
      <c r="JKW38" s="131"/>
      <c r="JKX38" s="131"/>
      <c r="JKY38" s="131"/>
      <c r="JKZ38" s="131"/>
      <c r="JLA38" s="131"/>
      <c r="JLB38" s="132"/>
      <c r="JLC38" s="131"/>
      <c r="JLD38" s="131"/>
      <c r="JLE38" s="131"/>
      <c r="JLF38" s="131"/>
      <c r="JLG38" s="131"/>
      <c r="JLH38" s="131"/>
      <c r="JLI38" s="131"/>
      <c r="JLJ38" s="131"/>
      <c r="JLK38" s="132"/>
      <c r="JLL38" s="131"/>
      <c r="JLM38" s="131"/>
      <c r="JLN38" s="131"/>
      <c r="JLO38" s="131"/>
      <c r="JLP38" s="131"/>
      <c r="JLQ38" s="131"/>
      <c r="JLR38" s="131"/>
      <c r="JLS38" s="131"/>
      <c r="JLT38" s="132"/>
      <c r="JLU38" s="131"/>
      <c r="JLV38" s="131"/>
      <c r="JLW38" s="131"/>
      <c r="JLX38" s="131"/>
      <c r="JLY38" s="131"/>
      <c r="JLZ38" s="131"/>
      <c r="JMA38" s="131"/>
      <c r="JMB38" s="131"/>
      <c r="JMC38" s="132"/>
      <c r="JMD38" s="131"/>
      <c r="JME38" s="131"/>
      <c r="JMF38" s="131"/>
      <c r="JMG38" s="131"/>
      <c r="JMH38" s="131"/>
      <c r="JMI38" s="131"/>
      <c r="JMJ38" s="131"/>
      <c r="JMK38" s="131"/>
      <c r="JML38" s="132"/>
      <c r="JMM38" s="131"/>
      <c r="JMN38" s="131"/>
      <c r="JMO38" s="131"/>
      <c r="JMP38" s="131"/>
      <c r="JMQ38" s="131"/>
      <c r="JMR38" s="131"/>
      <c r="JMS38" s="131"/>
      <c r="JMT38" s="131"/>
      <c r="JMU38" s="132"/>
      <c r="JMV38" s="131"/>
      <c r="JMW38" s="131"/>
      <c r="JMX38" s="131"/>
      <c r="JMY38" s="131"/>
      <c r="JMZ38" s="131"/>
      <c r="JNA38" s="131"/>
      <c r="JNB38" s="131"/>
      <c r="JNC38" s="131"/>
      <c r="JND38" s="132"/>
      <c r="JNE38" s="131"/>
      <c r="JNF38" s="131"/>
      <c r="JNG38" s="131"/>
      <c r="JNH38" s="131"/>
      <c r="JNI38" s="131"/>
      <c r="JNJ38" s="131"/>
      <c r="JNK38" s="131"/>
      <c r="JNL38" s="131"/>
      <c r="JNM38" s="132"/>
      <c r="JNN38" s="131"/>
      <c r="JNO38" s="131"/>
      <c r="JNP38" s="131"/>
      <c r="JNQ38" s="131"/>
      <c r="JNR38" s="131"/>
      <c r="JNS38" s="131"/>
      <c r="JNT38" s="131"/>
      <c r="JNU38" s="131"/>
      <c r="JNV38" s="132"/>
      <c r="JNW38" s="131"/>
      <c r="JNX38" s="131"/>
      <c r="JNY38" s="131"/>
      <c r="JNZ38" s="131"/>
      <c r="JOA38" s="131"/>
      <c r="JOB38" s="131"/>
      <c r="JOC38" s="131"/>
      <c r="JOD38" s="131"/>
      <c r="JOE38" s="132"/>
      <c r="JOF38" s="131"/>
      <c r="JOG38" s="131"/>
      <c r="JOH38" s="131"/>
      <c r="JOI38" s="131"/>
      <c r="JOJ38" s="131"/>
      <c r="JOK38" s="131"/>
      <c r="JOL38" s="131"/>
      <c r="JOM38" s="131"/>
      <c r="JON38" s="132"/>
      <c r="JOO38" s="131"/>
      <c r="JOP38" s="131"/>
      <c r="JOQ38" s="131"/>
      <c r="JOR38" s="131"/>
      <c r="JOS38" s="131"/>
      <c r="JOT38" s="131"/>
      <c r="JOU38" s="131"/>
      <c r="JOV38" s="131"/>
      <c r="JOW38" s="132"/>
      <c r="JOX38" s="131"/>
      <c r="JOY38" s="131"/>
      <c r="JOZ38" s="131"/>
      <c r="JPA38" s="131"/>
      <c r="JPB38" s="131"/>
      <c r="JPC38" s="131"/>
      <c r="JPD38" s="131"/>
      <c r="JPE38" s="131"/>
      <c r="JPF38" s="132"/>
      <c r="JPG38" s="131"/>
      <c r="JPH38" s="131"/>
      <c r="JPI38" s="131"/>
      <c r="JPJ38" s="131"/>
      <c r="JPK38" s="131"/>
      <c r="JPL38" s="131"/>
      <c r="JPM38" s="131"/>
      <c r="JPN38" s="131"/>
      <c r="JPO38" s="132"/>
      <c r="JPP38" s="131"/>
      <c r="JPQ38" s="131"/>
      <c r="JPR38" s="131"/>
      <c r="JPS38" s="131"/>
      <c r="JPT38" s="131"/>
      <c r="JPU38" s="131"/>
      <c r="JPV38" s="131"/>
      <c r="JPW38" s="131"/>
      <c r="JPX38" s="132"/>
      <c r="JPY38" s="131"/>
      <c r="JPZ38" s="131"/>
      <c r="JQA38" s="131"/>
      <c r="JQB38" s="131"/>
      <c r="JQC38" s="131"/>
      <c r="JQD38" s="131"/>
      <c r="JQE38" s="131"/>
      <c r="JQF38" s="131"/>
      <c r="JQG38" s="132"/>
      <c r="JQH38" s="131"/>
      <c r="JQI38" s="131"/>
      <c r="JQJ38" s="131"/>
      <c r="JQK38" s="131"/>
      <c r="JQL38" s="131"/>
      <c r="JQM38" s="131"/>
      <c r="JQN38" s="131"/>
      <c r="JQO38" s="131"/>
      <c r="JQP38" s="132"/>
      <c r="JQQ38" s="131"/>
      <c r="JQR38" s="131"/>
      <c r="JQS38" s="131"/>
      <c r="JQT38" s="131"/>
      <c r="JQU38" s="131"/>
      <c r="JQV38" s="131"/>
      <c r="JQW38" s="131"/>
      <c r="JQX38" s="131"/>
      <c r="JQY38" s="132"/>
      <c r="JQZ38" s="131"/>
      <c r="JRA38" s="131"/>
      <c r="JRB38" s="131"/>
      <c r="JRC38" s="131"/>
      <c r="JRD38" s="131"/>
      <c r="JRE38" s="131"/>
      <c r="JRF38" s="131"/>
      <c r="JRG38" s="131"/>
      <c r="JRH38" s="132"/>
      <c r="JRI38" s="131"/>
      <c r="JRJ38" s="131"/>
      <c r="JRK38" s="131"/>
      <c r="JRL38" s="131"/>
      <c r="JRM38" s="131"/>
      <c r="JRN38" s="131"/>
      <c r="JRO38" s="131"/>
      <c r="JRP38" s="131"/>
      <c r="JRQ38" s="132"/>
      <c r="JRR38" s="131"/>
      <c r="JRS38" s="131"/>
      <c r="JRT38" s="131"/>
      <c r="JRU38" s="131"/>
      <c r="JRV38" s="131"/>
      <c r="JRW38" s="131"/>
      <c r="JRX38" s="131"/>
      <c r="JRY38" s="131"/>
      <c r="JRZ38" s="132"/>
      <c r="JSA38" s="131"/>
      <c r="JSB38" s="131"/>
      <c r="JSC38" s="131"/>
      <c r="JSD38" s="131"/>
      <c r="JSE38" s="131"/>
      <c r="JSF38" s="131"/>
      <c r="JSG38" s="131"/>
      <c r="JSH38" s="131"/>
      <c r="JSI38" s="132"/>
      <c r="JSJ38" s="131"/>
      <c r="JSK38" s="131"/>
      <c r="JSL38" s="131"/>
      <c r="JSM38" s="131"/>
      <c r="JSN38" s="131"/>
      <c r="JSO38" s="131"/>
      <c r="JSP38" s="131"/>
      <c r="JSQ38" s="131"/>
      <c r="JSR38" s="132"/>
      <c r="JSS38" s="131"/>
      <c r="JST38" s="131"/>
      <c r="JSU38" s="131"/>
      <c r="JSV38" s="131"/>
      <c r="JSW38" s="131"/>
      <c r="JSX38" s="131"/>
      <c r="JSY38" s="131"/>
      <c r="JSZ38" s="131"/>
      <c r="JTA38" s="132"/>
      <c r="JTB38" s="131"/>
      <c r="JTC38" s="131"/>
      <c r="JTD38" s="131"/>
      <c r="JTE38" s="131"/>
      <c r="JTF38" s="131"/>
      <c r="JTG38" s="131"/>
      <c r="JTH38" s="131"/>
      <c r="JTI38" s="131"/>
      <c r="JTJ38" s="132"/>
      <c r="JTK38" s="131"/>
      <c r="JTL38" s="131"/>
      <c r="JTM38" s="131"/>
      <c r="JTN38" s="131"/>
      <c r="JTO38" s="131"/>
      <c r="JTP38" s="131"/>
      <c r="JTQ38" s="131"/>
      <c r="JTR38" s="131"/>
      <c r="JTS38" s="132"/>
      <c r="JTT38" s="131"/>
      <c r="JTU38" s="131"/>
      <c r="JTV38" s="131"/>
      <c r="JTW38" s="131"/>
      <c r="JTX38" s="131"/>
      <c r="JTY38" s="131"/>
      <c r="JTZ38" s="131"/>
      <c r="JUA38" s="131"/>
      <c r="JUB38" s="132"/>
      <c r="JUC38" s="131"/>
      <c r="JUD38" s="131"/>
      <c r="JUE38" s="131"/>
      <c r="JUF38" s="131"/>
      <c r="JUG38" s="131"/>
      <c r="JUH38" s="131"/>
      <c r="JUI38" s="131"/>
      <c r="JUJ38" s="131"/>
      <c r="JUK38" s="132"/>
      <c r="JUL38" s="131"/>
      <c r="JUM38" s="131"/>
      <c r="JUN38" s="131"/>
      <c r="JUO38" s="131"/>
      <c r="JUP38" s="131"/>
      <c r="JUQ38" s="131"/>
      <c r="JUR38" s="131"/>
      <c r="JUS38" s="131"/>
      <c r="JUT38" s="132"/>
      <c r="JUU38" s="131"/>
      <c r="JUV38" s="131"/>
      <c r="JUW38" s="131"/>
      <c r="JUX38" s="131"/>
      <c r="JUY38" s="131"/>
      <c r="JUZ38" s="131"/>
      <c r="JVA38" s="131"/>
      <c r="JVB38" s="131"/>
      <c r="JVC38" s="132"/>
      <c r="JVD38" s="131"/>
      <c r="JVE38" s="131"/>
      <c r="JVF38" s="131"/>
      <c r="JVG38" s="131"/>
      <c r="JVH38" s="131"/>
      <c r="JVI38" s="131"/>
      <c r="JVJ38" s="131"/>
      <c r="JVK38" s="131"/>
      <c r="JVL38" s="132"/>
      <c r="JVM38" s="131"/>
      <c r="JVN38" s="131"/>
      <c r="JVO38" s="131"/>
      <c r="JVP38" s="131"/>
      <c r="JVQ38" s="131"/>
      <c r="JVR38" s="131"/>
      <c r="JVS38" s="131"/>
      <c r="JVT38" s="131"/>
      <c r="JVU38" s="132"/>
      <c r="JVV38" s="131"/>
      <c r="JVW38" s="131"/>
      <c r="JVX38" s="131"/>
      <c r="JVY38" s="131"/>
      <c r="JVZ38" s="131"/>
      <c r="JWA38" s="131"/>
      <c r="JWB38" s="131"/>
      <c r="JWC38" s="131"/>
      <c r="JWD38" s="132"/>
      <c r="JWE38" s="131"/>
      <c r="JWF38" s="131"/>
      <c r="JWG38" s="131"/>
      <c r="JWH38" s="131"/>
      <c r="JWI38" s="131"/>
      <c r="JWJ38" s="131"/>
      <c r="JWK38" s="131"/>
      <c r="JWL38" s="131"/>
      <c r="JWM38" s="132"/>
      <c r="JWN38" s="131"/>
      <c r="JWO38" s="131"/>
      <c r="JWP38" s="131"/>
      <c r="JWQ38" s="131"/>
      <c r="JWR38" s="131"/>
      <c r="JWS38" s="131"/>
      <c r="JWT38" s="131"/>
      <c r="JWU38" s="131"/>
      <c r="JWV38" s="132"/>
      <c r="JWW38" s="131"/>
      <c r="JWX38" s="131"/>
      <c r="JWY38" s="131"/>
      <c r="JWZ38" s="131"/>
      <c r="JXA38" s="131"/>
      <c r="JXB38" s="131"/>
      <c r="JXC38" s="131"/>
      <c r="JXD38" s="131"/>
      <c r="JXE38" s="132"/>
      <c r="JXF38" s="131"/>
      <c r="JXG38" s="131"/>
      <c r="JXH38" s="131"/>
      <c r="JXI38" s="131"/>
      <c r="JXJ38" s="131"/>
      <c r="JXK38" s="131"/>
      <c r="JXL38" s="131"/>
      <c r="JXM38" s="131"/>
      <c r="JXN38" s="132"/>
      <c r="JXO38" s="131"/>
      <c r="JXP38" s="131"/>
      <c r="JXQ38" s="131"/>
      <c r="JXR38" s="131"/>
      <c r="JXS38" s="131"/>
      <c r="JXT38" s="131"/>
      <c r="JXU38" s="131"/>
      <c r="JXV38" s="131"/>
      <c r="JXW38" s="132"/>
      <c r="JXX38" s="131"/>
      <c r="JXY38" s="131"/>
      <c r="JXZ38" s="131"/>
      <c r="JYA38" s="131"/>
      <c r="JYB38" s="131"/>
      <c r="JYC38" s="131"/>
      <c r="JYD38" s="131"/>
      <c r="JYE38" s="131"/>
      <c r="JYF38" s="132"/>
      <c r="JYG38" s="131"/>
      <c r="JYH38" s="131"/>
      <c r="JYI38" s="131"/>
      <c r="JYJ38" s="131"/>
      <c r="JYK38" s="131"/>
      <c r="JYL38" s="131"/>
      <c r="JYM38" s="131"/>
      <c r="JYN38" s="131"/>
      <c r="JYO38" s="132"/>
      <c r="JYP38" s="131"/>
      <c r="JYQ38" s="131"/>
      <c r="JYR38" s="131"/>
      <c r="JYS38" s="131"/>
      <c r="JYT38" s="131"/>
      <c r="JYU38" s="131"/>
      <c r="JYV38" s="131"/>
      <c r="JYW38" s="131"/>
      <c r="JYX38" s="132"/>
      <c r="JYY38" s="131"/>
      <c r="JYZ38" s="131"/>
      <c r="JZA38" s="131"/>
      <c r="JZB38" s="131"/>
      <c r="JZC38" s="131"/>
      <c r="JZD38" s="131"/>
      <c r="JZE38" s="131"/>
      <c r="JZF38" s="131"/>
      <c r="JZG38" s="132"/>
      <c r="JZH38" s="131"/>
      <c r="JZI38" s="131"/>
      <c r="JZJ38" s="131"/>
      <c r="JZK38" s="131"/>
      <c r="JZL38" s="131"/>
      <c r="JZM38" s="131"/>
      <c r="JZN38" s="131"/>
      <c r="JZO38" s="131"/>
      <c r="JZP38" s="132"/>
      <c r="JZQ38" s="131"/>
      <c r="JZR38" s="131"/>
      <c r="JZS38" s="131"/>
      <c r="JZT38" s="131"/>
      <c r="JZU38" s="131"/>
      <c r="JZV38" s="131"/>
      <c r="JZW38" s="131"/>
      <c r="JZX38" s="131"/>
      <c r="JZY38" s="132"/>
      <c r="JZZ38" s="131"/>
      <c r="KAA38" s="131"/>
      <c r="KAB38" s="131"/>
      <c r="KAC38" s="131"/>
      <c r="KAD38" s="131"/>
      <c r="KAE38" s="131"/>
      <c r="KAF38" s="131"/>
      <c r="KAG38" s="131"/>
      <c r="KAH38" s="132"/>
      <c r="KAI38" s="131"/>
      <c r="KAJ38" s="131"/>
      <c r="KAK38" s="131"/>
      <c r="KAL38" s="131"/>
      <c r="KAM38" s="131"/>
      <c r="KAN38" s="131"/>
      <c r="KAO38" s="131"/>
      <c r="KAP38" s="131"/>
      <c r="KAQ38" s="132"/>
      <c r="KAR38" s="131"/>
      <c r="KAS38" s="131"/>
      <c r="KAT38" s="131"/>
      <c r="KAU38" s="131"/>
      <c r="KAV38" s="131"/>
      <c r="KAW38" s="131"/>
      <c r="KAX38" s="131"/>
      <c r="KAY38" s="131"/>
      <c r="KAZ38" s="132"/>
      <c r="KBA38" s="131"/>
      <c r="KBB38" s="131"/>
      <c r="KBC38" s="131"/>
      <c r="KBD38" s="131"/>
      <c r="KBE38" s="131"/>
      <c r="KBF38" s="131"/>
      <c r="KBG38" s="131"/>
      <c r="KBH38" s="131"/>
      <c r="KBI38" s="132"/>
      <c r="KBJ38" s="131"/>
      <c r="KBK38" s="131"/>
      <c r="KBL38" s="131"/>
      <c r="KBM38" s="131"/>
      <c r="KBN38" s="131"/>
      <c r="KBO38" s="131"/>
      <c r="KBP38" s="131"/>
      <c r="KBQ38" s="131"/>
      <c r="KBR38" s="132"/>
      <c r="KBS38" s="131"/>
      <c r="KBT38" s="131"/>
      <c r="KBU38" s="131"/>
      <c r="KBV38" s="131"/>
      <c r="KBW38" s="131"/>
      <c r="KBX38" s="131"/>
      <c r="KBY38" s="131"/>
      <c r="KBZ38" s="131"/>
      <c r="KCA38" s="132"/>
      <c r="KCB38" s="131"/>
      <c r="KCC38" s="131"/>
      <c r="KCD38" s="131"/>
      <c r="KCE38" s="131"/>
      <c r="KCF38" s="131"/>
      <c r="KCG38" s="131"/>
      <c r="KCH38" s="131"/>
      <c r="KCI38" s="131"/>
      <c r="KCJ38" s="132"/>
      <c r="KCK38" s="131"/>
      <c r="KCL38" s="131"/>
      <c r="KCM38" s="131"/>
      <c r="KCN38" s="131"/>
      <c r="KCO38" s="131"/>
      <c r="KCP38" s="131"/>
      <c r="KCQ38" s="131"/>
      <c r="KCR38" s="131"/>
      <c r="KCS38" s="132"/>
      <c r="KCT38" s="131"/>
      <c r="KCU38" s="131"/>
      <c r="KCV38" s="131"/>
      <c r="KCW38" s="131"/>
      <c r="KCX38" s="131"/>
      <c r="KCY38" s="131"/>
      <c r="KCZ38" s="131"/>
      <c r="KDA38" s="131"/>
      <c r="KDB38" s="132"/>
      <c r="KDC38" s="131"/>
      <c r="KDD38" s="131"/>
      <c r="KDE38" s="131"/>
      <c r="KDF38" s="131"/>
      <c r="KDG38" s="131"/>
      <c r="KDH38" s="131"/>
      <c r="KDI38" s="131"/>
      <c r="KDJ38" s="131"/>
      <c r="KDK38" s="132"/>
      <c r="KDL38" s="131"/>
      <c r="KDM38" s="131"/>
      <c r="KDN38" s="131"/>
      <c r="KDO38" s="131"/>
      <c r="KDP38" s="131"/>
      <c r="KDQ38" s="131"/>
      <c r="KDR38" s="131"/>
      <c r="KDS38" s="131"/>
      <c r="KDT38" s="132"/>
      <c r="KDU38" s="131"/>
      <c r="KDV38" s="131"/>
      <c r="KDW38" s="131"/>
      <c r="KDX38" s="131"/>
      <c r="KDY38" s="131"/>
      <c r="KDZ38" s="131"/>
      <c r="KEA38" s="131"/>
      <c r="KEB38" s="131"/>
      <c r="KEC38" s="132"/>
      <c r="KED38" s="131"/>
      <c r="KEE38" s="131"/>
      <c r="KEF38" s="131"/>
      <c r="KEG38" s="131"/>
      <c r="KEH38" s="131"/>
      <c r="KEI38" s="131"/>
      <c r="KEJ38" s="131"/>
      <c r="KEK38" s="131"/>
      <c r="KEL38" s="132"/>
      <c r="KEM38" s="131"/>
      <c r="KEN38" s="131"/>
      <c r="KEO38" s="131"/>
      <c r="KEP38" s="131"/>
      <c r="KEQ38" s="131"/>
      <c r="KER38" s="131"/>
      <c r="KES38" s="131"/>
      <c r="KET38" s="131"/>
      <c r="KEU38" s="132"/>
      <c r="KEV38" s="131"/>
      <c r="KEW38" s="131"/>
      <c r="KEX38" s="131"/>
      <c r="KEY38" s="131"/>
      <c r="KEZ38" s="131"/>
      <c r="KFA38" s="131"/>
      <c r="KFB38" s="131"/>
      <c r="KFC38" s="131"/>
      <c r="KFD38" s="132"/>
      <c r="KFE38" s="131"/>
      <c r="KFF38" s="131"/>
      <c r="KFG38" s="131"/>
      <c r="KFH38" s="131"/>
      <c r="KFI38" s="131"/>
      <c r="KFJ38" s="131"/>
      <c r="KFK38" s="131"/>
      <c r="KFL38" s="131"/>
      <c r="KFM38" s="132"/>
      <c r="KFN38" s="131"/>
      <c r="KFO38" s="131"/>
      <c r="KFP38" s="131"/>
      <c r="KFQ38" s="131"/>
      <c r="KFR38" s="131"/>
      <c r="KFS38" s="131"/>
      <c r="KFT38" s="131"/>
      <c r="KFU38" s="131"/>
      <c r="KFV38" s="132"/>
      <c r="KFW38" s="131"/>
      <c r="KFX38" s="131"/>
      <c r="KFY38" s="131"/>
      <c r="KFZ38" s="131"/>
      <c r="KGA38" s="131"/>
      <c r="KGB38" s="131"/>
      <c r="KGC38" s="131"/>
      <c r="KGD38" s="131"/>
      <c r="KGE38" s="132"/>
      <c r="KGF38" s="131"/>
      <c r="KGG38" s="131"/>
      <c r="KGH38" s="131"/>
      <c r="KGI38" s="131"/>
      <c r="KGJ38" s="131"/>
      <c r="KGK38" s="131"/>
      <c r="KGL38" s="131"/>
      <c r="KGM38" s="131"/>
      <c r="KGN38" s="132"/>
      <c r="KGO38" s="131"/>
      <c r="KGP38" s="131"/>
      <c r="KGQ38" s="131"/>
      <c r="KGR38" s="131"/>
      <c r="KGS38" s="131"/>
      <c r="KGT38" s="131"/>
      <c r="KGU38" s="131"/>
      <c r="KGV38" s="131"/>
      <c r="KGW38" s="132"/>
      <c r="KGX38" s="131"/>
      <c r="KGY38" s="131"/>
      <c r="KGZ38" s="131"/>
      <c r="KHA38" s="131"/>
      <c r="KHB38" s="131"/>
      <c r="KHC38" s="131"/>
      <c r="KHD38" s="131"/>
      <c r="KHE38" s="131"/>
      <c r="KHF38" s="132"/>
      <c r="KHG38" s="131"/>
      <c r="KHH38" s="131"/>
      <c r="KHI38" s="131"/>
      <c r="KHJ38" s="131"/>
      <c r="KHK38" s="131"/>
      <c r="KHL38" s="131"/>
      <c r="KHM38" s="131"/>
      <c r="KHN38" s="131"/>
      <c r="KHO38" s="132"/>
      <c r="KHP38" s="131"/>
      <c r="KHQ38" s="131"/>
      <c r="KHR38" s="131"/>
      <c r="KHS38" s="131"/>
      <c r="KHT38" s="131"/>
      <c r="KHU38" s="131"/>
      <c r="KHV38" s="131"/>
      <c r="KHW38" s="131"/>
      <c r="KHX38" s="132"/>
      <c r="KHY38" s="131"/>
      <c r="KHZ38" s="131"/>
      <c r="KIA38" s="131"/>
      <c r="KIB38" s="131"/>
      <c r="KIC38" s="131"/>
      <c r="KID38" s="131"/>
      <c r="KIE38" s="131"/>
      <c r="KIF38" s="131"/>
      <c r="KIG38" s="132"/>
      <c r="KIH38" s="131"/>
      <c r="KII38" s="131"/>
      <c r="KIJ38" s="131"/>
      <c r="KIK38" s="131"/>
      <c r="KIL38" s="131"/>
      <c r="KIM38" s="131"/>
      <c r="KIN38" s="131"/>
      <c r="KIO38" s="131"/>
      <c r="KIP38" s="132"/>
      <c r="KIQ38" s="131"/>
      <c r="KIR38" s="131"/>
      <c r="KIS38" s="131"/>
      <c r="KIT38" s="131"/>
      <c r="KIU38" s="131"/>
      <c r="KIV38" s="131"/>
      <c r="KIW38" s="131"/>
      <c r="KIX38" s="131"/>
      <c r="KIY38" s="132"/>
      <c r="KIZ38" s="131"/>
      <c r="KJA38" s="131"/>
      <c r="KJB38" s="131"/>
      <c r="KJC38" s="131"/>
      <c r="KJD38" s="131"/>
      <c r="KJE38" s="131"/>
      <c r="KJF38" s="131"/>
      <c r="KJG38" s="131"/>
      <c r="KJH38" s="132"/>
      <c r="KJI38" s="131"/>
      <c r="KJJ38" s="131"/>
      <c r="KJK38" s="131"/>
      <c r="KJL38" s="131"/>
      <c r="KJM38" s="131"/>
      <c r="KJN38" s="131"/>
      <c r="KJO38" s="131"/>
      <c r="KJP38" s="131"/>
      <c r="KJQ38" s="132"/>
      <c r="KJR38" s="131"/>
      <c r="KJS38" s="131"/>
      <c r="KJT38" s="131"/>
      <c r="KJU38" s="131"/>
      <c r="KJV38" s="131"/>
      <c r="KJW38" s="131"/>
      <c r="KJX38" s="131"/>
      <c r="KJY38" s="131"/>
      <c r="KJZ38" s="132"/>
      <c r="KKA38" s="131"/>
      <c r="KKB38" s="131"/>
      <c r="KKC38" s="131"/>
      <c r="KKD38" s="131"/>
      <c r="KKE38" s="131"/>
      <c r="KKF38" s="131"/>
      <c r="KKG38" s="131"/>
      <c r="KKH38" s="131"/>
      <c r="KKI38" s="132"/>
      <c r="KKJ38" s="131"/>
      <c r="KKK38" s="131"/>
      <c r="KKL38" s="131"/>
      <c r="KKM38" s="131"/>
      <c r="KKN38" s="131"/>
      <c r="KKO38" s="131"/>
      <c r="KKP38" s="131"/>
      <c r="KKQ38" s="131"/>
      <c r="KKR38" s="132"/>
      <c r="KKS38" s="131"/>
      <c r="KKT38" s="131"/>
      <c r="KKU38" s="131"/>
      <c r="KKV38" s="131"/>
      <c r="KKW38" s="131"/>
      <c r="KKX38" s="131"/>
      <c r="KKY38" s="131"/>
      <c r="KKZ38" s="131"/>
      <c r="KLA38" s="132"/>
      <c r="KLB38" s="131"/>
      <c r="KLC38" s="131"/>
      <c r="KLD38" s="131"/>
      <c r="KLE38" s="131"/>
      <c r="KLF38" s="131"/>
      <c r="KLG38" s="131"/>
      <c r="KLH38" s="131"/>
      <c r="KLI38" s="131"/>
      <c r="KLJ38" s="132"/>
      <c r="KLK38" s="131"/>
      <c r="KLL38" s="131"/>
      <c r="KLM38" s="131"/>
      <c r="KLN38" s="131"/>
      <c r="KLO38" s="131"/>
      <c r="KLP38" s="131"/>
      <c r="KLQ38" s="131"/>
      <c r="KLR38" s="131"/>
      <c r="KLS38" s="132"/>
      <c r="KLT38" s="131"/>
      <c r="KLU38" s="131"/>
      <c r="KLV38" s="131"/>
      <c r="KLW38" s="131"/>
      <c r="KLX38" s="131"/>
      <c r="KLY38" s="131"/>
      <c r="KLZ38" s="131"/>
      <c r="KMA38" s="131"/>
      <c r="KMB38" s="132"/>
      <c r="KMC38" s="131"/>
      <c r="KMD38" s="131"/>
      <c r="KME38" s="131"/>
      <c r="KMF38" s="131"/>
      <c r="KMG38" s="131"/>
      <c r="KMH38" s="131"/>
      <c r="KMI38" s="131"/>
      <c r="KMJ38" s="131"/>
      <c r="KMK38" s="132"/>
      <c r="KML38" s="131"/>
      <c r="KMM38" s="131"/>
      <c r="KMN38" s="131"/>
      <c r="KMO38" s="131"/>
      <c r="KMP38" s="131"/>
      <c r="KMQ38" s="131"/>
      <c r="KMR38" s="131"/>
      <c r="KMS38" s="131"/>
      <c r="KMT38" s="132"/>
      <c r="KMU38" s="131"/>
      <c r="KMV38" s="131"/>
      <c r="KMW38" s="131"/>
      <c r="KMX38" s="131"/>
      <c r="KMY38" s="131"/>
      <c r="KMZ38" s="131"/>
      <c r="KNA38" s="131"/>
      <c r="KNB38" s="131"/>
      <c r="KNC38" s="132"/>
      <c r="KND38" s="131"/>
      <c r="KNE38" s="131"/>
      <c r="KNF38" s="131"/>
      <c r="KNG38" s="131"/>
      <c r="KNH38" s="131"/>
      <c r="KNI38" s="131"/>
      <c r="KNJ38" s="131"/>
      <c r="KNK38" s="131"/>
      <c r="KNL38" s="132"/>
      <c r="KNM38" s="131"/>
      <c r="KNN38" s="131"/>
      <c r="KNO38" s="131"/>
      <c r="KNP38" s="131"/>
      <c r="KNQ38" s="131"/>
      <c r="KNR38" s="131"/>
      <c r="KNS38" s="131"/>
      <c r="KNT38" s="131"/>
      <c r="KNU38" s="132"/>
      <c r="KNV38" s="131"/>
      <c r="KNW38" s="131"/>
      <c r="KNX38" s="131"/>
      <c r="KNY38" s="131"/>
      <c r="KNZ38" s="131"/>
      <c r="KOA38" s="131"/>
      <c r="KOB38" s="131"/>
      <c r="KOC38" s="131"/>
      <c r="KOD38" s="132"/>
      <c r="KOE38" s="131"/>
      <c r="KOF38" s="131"/>
      <c r="KOG38" s="131"/>
      <c r="KOH38" s="131"/>
      <c r="KOI38" s="131"/>
      <c r="KOJ38" s="131"/>
      <c r="KOK38" s="131"/>
      <c r="KOL38" s="131"/>
      <c r="KOM38" s="132"/>
      <c r="KON38" s="131"/>
      <c r="KOO38" s="131"/>
      <c r="KOP38" s="131"/>
      <c r="KOQ38" s="131"/>
      <c r="KOR38" s="131"/>
      <c r="KOS38" s="131"/>
      <c r="KOT38" s="131"/>
      <c r="KOU38" s="131"/>
      <c r="KOV38" s="132"/>
      <c r="KOW38" s="131"/>
      <c r="KOX38" s="131"/>
      <c r="KOY38" s="131"/>
      <c r="KOZ38" s="131"/>
      <c r="KPA38" s="131"/>
      <c r="KPB38" s="131"/>
      <c r="KPC38" s="131"/>
      <c r="KPD38" s="131"/>
      <c r="KPE38" s="132"/>
      <c r="KPF38" s="131"/>
      <c r="KPG38" s="131"/>
      <c r="KPH38" s="131"/>
      <c r="KPI38" s="131"/>
      <c r="KPJ38" s="131"/>
      <c r="KPK38" s="131"/>
      <c r="KPL38" s="131"/>
      <c r="KPM38" s="131"/>
      <c r="KPN38" s="132"/>
      <c r="KPO38" s="131"/>
      <c r="KPP38" s="131"/>
      <c r="KPQ38" s="131"/>
      <c r="KPR38" s="131"/>
      <c r="KPS38" s="131"/>
      <c r="KPT38" s="131"/>
      <c r="KPU38" s="131"/>
      <c r="KPV38" s="131"/>
      <c r="KPW38" s="132"/>
      <c r="KPX38" s="131"/>
      <c r="KPY38" s="131"/>
      <c r="KPZ38" s="131"/>
      <c r="KQA38" s="131"/>
      <c r="KQB38" s="131"/>
      <c r="KQC38" s="131"/>
      <c r="KQD38" s="131"/>
      <c r="KQE38" s="131"/>
      <c r="KQF38" s="132"/>
      <c r="KQG38" s="131"/>
      <c r="KQH38" s="131"/>
      <c r="KQI38" s="131"/>
      <c r="KQJ38" s="131"/>
      <c r="KQK38" s="131"/>
      <c r="KQL38" s="131"/>
      <c r="KQM38" s="131"/>
      <c r="KQN38" s="131"/>
      <c r="KQO38" s="132"/>
      <c r="KQP38" s="131"/>
      <c r="KQQ38" s="131"/>
      <c r="KQR38" s="131"/>
      <c r="KQS38" s="131"/>
      <c r="KQT38" s="131"/>
      <c r="KQU38" s="131"/>
      <c r="KQV38" s="131"/>
      <c r="KQW38" s="131"/>
      <c r="KQX38" s="132"/>
      <c r="KQY38" s="131"/>
      <c r="KQZ38" s="131"/>
      <c r="KRA38" s="131"/>
      <c r="KRB38" s="131"/>
      <c r="KRC38" s="131"/>
      <c r="KRD38" s="131"/>
      <c r="KRE38" s="131"/>
      <c r="KRF38" s="131"/>
      <c r="KRG38" s="132"/>
      <c r="KRH38" s="131"/>
      <c r="KRI38" s="131"/>
      <c r="KRJ38" s="131"/>
      <c r="KRK38" s="131"/>
      <c r="KRL38" s="131"/>
      <c r="KRM38" s="131"/>
      <c r="KRN38" s="131"/>
      <c r="KRO38" s="131"/>
      <c r="KRP38" s="132"/>
      <c r="KRQ38" s="131"/>
      <c r="KRR38" s="131"/>
      <c r="KRS38" s="131"/>
      <c r="KRT38" s="131"/>
      <c r="KRU38" s="131"/>
      <c r="KRV38" s="131"/>
      <c r="KRW38" s="131"/>
      <c r="KRX38" s="131"/>
      <c r="KRY38" s="132"/>
      <c r="KRZ38" s="131"/>
      <c r="KSA38" s="131"/>
      <c r="KSB38" s="131"/>
      <c r="KSC38" s="131"/>
      <c r="KSD38" s="131"/>
      <c r="KSE38" s="131"/>
      <c r="KSF38" s="131"/>
      <c r="KSG38" s="131"/>
      <c r="KSH38" s="132"/>
      <c r="KSI38" s="131"/>
      <c r="KSJ38" s="131"/>
      <c r="KSK38" s="131"/>
      <c r="KSL38" s="131"/>
      <c r="KSM38" s="131"/>
      <c r="KSN38" s="131"/>
      <c r="KSO38" s="131"/>
      <c r="KSP38" s="131"/>
      <c r="KSQ38" s="132"/>
      <c r="KSR38" s="131"/>
      <c r="KSS38" s="131"/>
      <c r="KST38" s="131"/>
      <c r="KSU38" s="131"/>
      <c r="KSV38" s="131"/>
      <c r="KSW38" s="131"/>
      <c r="KSX38" s="131"/>
      <c r="KSY38" s="131"/>
      <c r="KSZ38" s="132"/>
      <c r="KTA38" s="131"/>
      <c r="KTB38" s="131"/>
      <c r="KTC38" s="131"/>
      <c r="KTD38" s="131"/>
      <c r="KTE38" s="131"/>
      <c r="KTF38" s="131"/>
      <c r="KTG38" s="131"/>
      <c r="KTH38" s="131"/>
      <c r="KTI38" s="132"/>
      <c r="KTJ38" s="131"/>
      <c r="KTK38" s="131"/>
      <c r="KTL38" s="131"/>
      <c r="KTM38" s="131"/>
      <c r="KTN38" s="131"/>
      <c r="KTO38" s="131"/>
      <c r="KTP38" s="131"/>
      <c r="KTQ38" s="131"/>
      <c r="KTR38" s="132"/>
      <c r="KTS38" s="131"/>
      <c r="KTT38" s="131"/>
      <c r="KTU38" s="131"/>
      <c r="KTV38" s="131"/>
      <c r="KTW38" s="131"/>
      <c r="KTX38" s="131"/>
      <c r="KTY38" s="131"/>
      <c r="KTZ38" s="131"/>
      <c r="KUA38" s="132"/>
      <c r="KUB38" s="131"/>
      <c r="KUC38" s="131"/>
      <c r="KUD38" s="131"/>
      <c r="KUE38" s="131"/>
      <c r="KUF38" s="131"/>
      <c r="KUG38" s="131"/>
      <c r="KUH38" s="131"/>
      <c r="KUI38" s="131"/>
      <c r="KUJ38" s="132"/>
      <c r="KUK38" s="131"/>
      <c r="KUL38" s="131"/>
      <c r="KUM38" s="131"/>
      <c r="KUN38" s="131"/>
      <c r="KUO38" s="131"/>
      <c r="KUP38" s="131"/>
      <c r="KUQ38" s="131"/>
      <c r="KUR38" s="131"/>
      <c r="KUS38" s="132"/>
      <c r="KUT38" s="131"/>
      <c r="KUU38" s="131"/>
      <c r="KUV38" s="131"/>
      <c r="KUW38" s="131"/>
      <c r="KUX38" s="131"/>
      <c r="KUY38" s="131"/>
      <c r="KUZ38" s="131"/>
      <c r="KVA38" s="131"/>
      <c r="KVB38" s="132"/>
      <c r="KVC38" s="131"/>
      <c r="KVD38" s="131"/>
      <c r="KVE38" s="131"/>
      <c r="KVF38" s="131"/>
      <c r="KVG38" s="131"/>
      <c r="KVH38" s="131"/>
      <c r="KVI38" s="131"/>
      <c r="KVJ38" s="131"/>
      <c r="KVK38" s="132"/>
      <c r="KVL38" s="131"/>
      <c r="KVM38" s="131"/>
      <c r="KVN38" s="131"/>
      <c r="KVO38" s="131"/>
      <c r="KVP38" s="131"/>
      <c r="KVQ38" s="131"/>
      <c r="KVR38" s="131"/>
      <c r="KVS38" s="131"/>
      <c r="KVT38" s="132"/>
      <c r="KVU38" s="131"/>
      <c r="KVV38" s="131"/>
      <c r="KVW38" s="131"/>
      <c r="KVX38" s="131"/>
      <c r="KVY38" s="131"/>
      <c r="KVZ38" s="131"/>
      <c r="KWA38" s="131"/>
      <c r="KWB38" s="131"/>
      <c r="KWC38" s="132"/>
      <c r="KWD38" s="131"/>
      <c r="KWE38" s="131"/>
      <c r="KWF38" s="131"/>
      <c r="KWG38" s="131"/>
      <c r="KWH38" s="131"/>
      <c r="KWI38" s="131"/>
      <c r="KWJ38" s="131"/>
      <c r="KWK38" s="131"/>
      <c r="KWL38" s="132"/>
      <c r="KWM38" s="131"/>
      <c r="KWN38" s="131"/>
      <c r="KWO38" s="131"/>
      <c r="KWP38" s="131"/>
      <c r="KWQ38" s="131"/>
      <c r="KWR38" s="131"/>
      <c r="KWS38" s="131"/>
      <c r="KWT38" s="131"/>
      <c r="KWU38" s="132"/>
      <c r="KWV38" s="131"/>
      <c r="KWW38" s="131"/>
      <c r="KWX38" s="131"/>
      <c r="KWY38" s="131"/>
      <c r="KWZ38" s="131"/>
      <c r="KXA38" s="131"/>
      <c r="KXB38" s="131"/>
      <c r="KXC38" s="131"/>
      <c r="KXD38" s="132"/>
      <c r="KXE38" s="131"/>
      <c r="KXF38" s="131"/>
      <c r="KXG38" s="131"/>
      <c r="KXH38" s="131"/>
      <c r="KXI38" s="131"/>
      <c r="KXJ38" s="131"/>
      <c r="KXK38" s="131"/>
      <c r="KXL38" s="131"/>
      <c r="KXM38" s="132"/>
      <c r="KXN38" s="131"/>
      <c r="KXO38" s="131"/>
      <c r="KXP38" s="131"/>
      <c r="KXQ38" s="131"/>
      <c r="KXR38" s="131"/>
      <c r="KXS38" s="131"/>
      <c r="KXT38" s="131"/>
      <c r="KXU38" s="131"/>
      <c r="KXV38" s="132"/>
      <c r="KXW38" s="131"/>
      <c r="KXX38" s="131"/>
      <c r="KXY38" s="131"/>
      <c r="KXZ38" s="131"/>
      <c r="KYA38" s="131"/>
      <c r="KYB38" s="131"/>
      <c r="KYC38" s="131"/>
      <c r="KYD38" s="131"/>
      <c r="KYE38" s="132"/>
      <c r="KYF38" s="131"/>
      <c r="KYG38" s="131"/>
      <c r="KYH38" s="131"/>
      <c r="KYI38" s="131"/>
      <c r="KYJ38" s="131"/>
      <c r="KYK38" s="131"/>
      <c r="KYL38" s="131"/>
      <c r="KYM38" s="131"/>
      <c r="KYN38" s="132"/>
      <c r="KYO38" s="131"/>
      <c r="KYP38" s="131"/>
      <c r="KYQ38" s="131"/>
      <c r="KYR38" s="131"/>
      <c r="KYS38" s="131"/>
      <c r="KYT38" s="131"/>
      <c r="KYU38" s="131"/>
      <c r="KYV38" s="131"/>
      <c r="KYW38" s="132"/>
      <c r="KYX38" s="131"/>
      <c r="KYY38" s="131"/>
      <c r="KYZ38" s="131"/>
      <c r="KZA38" s="131"/>
      <c r="KZB38" s="131"/>
      <c r="KZC38" s="131"/>
      <c r="KZD38" s="131"/>
      <c r="KZE38" s="131"/>
      <c r="KZF38" s="132"/>
      <c r="KZG38" s="131"/>
      <c r="KZH38" s="131"/>
      <c r="KZI38" s="131"/>
      <c r="KZJ38" s="131"/>
      <c r="KZK38" s="131"/>
      <c r="KZL38" s="131"/>
      <c r="KZM38" s="131"/>
      <c r="KZN38" s="131"/>
      <c r="KZO38" s="132"/>
      <c r="KZP38" s="131"/>
      <c r="KZQ38" s="131"/>
      <c r="KZR38" s="131"/>
      <c r="KZS38" s="131"/>
      <c r="KZT38" s="131"/>
      <c r="KZU38" s="131"/>
      <c r="KZV38" s="131"/>
      <c r="KZW38" s="131"/>
      <c r="KZX38" s="132"/>
      <c r="KZY38" s="131"/>
      <c r="KZZ38" s="131"/>
      <c r="LAA38" s="131"/>
      <c r="LAB38" s="131"/>
      <c r="LAC38" s="131"/>
      <c r="LAD38" s="131"/>
      <c r="LAE38" s="131"/>
      <c r="LAF38" s="131"/>
      <c r="LAG38" s="132"/>
      <c r="LAH38" s="131"/>
      <c r="LAI38" s="131"/>
      <c r="LAJ38" s="131"/>
      <c r="LAK38" s="131"/>
      <c r="LAL38" s="131"/>
      <c r="LAM38" s="131"/>
      <c r="LAN38" s="131"/>
      <c r="LAO38" s="131"/>
      <c r="LAP38" s="132"/>
      <c r="LAQ38" s="131"/>
      <c r="LAR38" s="131"/>
      <c r="LAS38" s="131"/>
      <c r="LAT38" s="131"/>
      <c r="LAU38" s="131"/>
      <c r="LAV38" s="131"/>
      <c r="LAW38" s="131"/>
      <c r="LAX38" s="131"/>
      <c r="LAY38" s="132"/>
      <c r="LAZ38" s="131"/>
      <c r="LBA38" s="131"/>
      <c r="LBB38" s="131"/>
      <c r="LBC38" s="131"/>
      <c r="LBD38" s="131"/>
      <c r="LBE38" s="131"/>
      <c r="LBF38" s="131"/>
      <c r="LBG38" s="131"/>
      <c r="LBH38" s="132"/>
      <c r="LBI38" s="131"/>
      <c r="LBJ38" s="131"/>
      <c r="LBK38" s="131"/>
      <c r="LBL38" s="131"/>
      <c r="LBM38" s="131"/>
      <c r="LBN38" s="131"/>
      <c r="LBO38" s="131"/>
      <c r="LBP38" s="131"/>
      <c r="LBQ38" s="132"/>
      <c r="LBR38" s="131"/>
      <c r="LBS38" s="131"/>
      <c r="LBT38" s="131"/>
      <c r="LBU38" s="131"/>
      <c r="LBV38" s="131"/>
      <c r="LBW38" s="131"/>
      <c r="LBX38" s="131"/>
      <c r="LBY38" s="131"/>
      <c r="LBZ38" s="132"/>
      <c r="LCA38" s="131"/>
      <c r="LCB38" s="131"/>
      <c r="LCC38" s="131"/>
      <c r="LCD38" s="131"/>
      <c r="LCE38" s="131"/>
      <c r="LCF38" s="131"/>
      <c r="LCG38" s="131"/>
      <c r="LCH38" s="131"/>
      <c r="LCI38" s="132"/>
      <c r="LCJ38" s="131"/>
      <c r="LCK38" s="131"/>
      <c r="LCL38" s="131"/>
      <c r="LCM38" s="131"/>
      <c r="LCN38" s="131"/>
      <c r="LCO38" s="131"/>
      <c r="LCP38" s="131"/>
      <c r="LCQ38" s="131"/>
      <c r="LCR38" s="132"/>
      <c r="LCS38" s="131"/>
      <c r="LCT38" s="131"/>
      <c r="LCU38" s="131"/>
      <c r="LCV38" s="131"/>
      <c r="LCW38" s="131"/>
      <c r="LCX38" s="131"/>
      <c r="LCY38" s="131"/>
      <c r="LCZ38" s="131"/>
      <c r="LDA38" s="132"/>
      <c r="LDB38" s="131"/>
      <c r="LDC38" s="131"/>
      <c r="LDD38" s="131"/>
      <c r="LDE38" s="131"/>
      <c r="LDF38" s="131"/>
      <c r="LDG38" s="131"/>
      <c r="LDH38" s="131"/>
      <c r="LDI38" s="131"/>
      <c r="LDJ38" s="132"/>
      <c r="LDK38" s="131"/>
      <c r="LDL38" s="131"/>
      <c r="LDM38" s="131"/>
      <c r="LDN38" s="131"/>
      <c r="LDO38" s="131"/>
      <c r="LDP38" s="131"/>
      <c r="LDQ38" s="131"/>
      <c r="LDR38" s="131"/>
      <c r="LDS38" s="132"/>
      <c r="LDT38" s="131"/>
      <c r="LDU38" s="131"/>
      <c r="LDV38" s="131"/>
      <c r="LDW38" s="131"/>
      <c r="LDX38" s="131"/>
      <c r="LDY38" s="131"/>
      <c r="LDZ38" s="131"/>
      <c r="LEA38" s="131"/>
      <c r="LEB38" s="132"/>
      <c r="LEC38" s="131"/>
      <c r="LED38" s="131"/>
      <c r="LEE38" s="131"/>
      <c r="LEF38" s="131"/>
      <c r="LEG38" s="131"/>
      <c r="LEH38" s="131"/>
      <c r="LEI38" s="131"/>
      <c r="LEJ38" s="131"/>
      <c r="LEK38" s="132"/>
      <c r="LEL38" s="131"/>
      <c r="LEM38" s="131"/>
      <c r="LEN38" s="131"/>
      <c r="LEO38" s="131"/>
      <c r="LEP38" s="131"/>
      <c r="LEQ38" s="131"/>
      <c r="LER38" s="131"/>
      <c r="LES38" s="131"/>
      <c r="LET38" s="132"/>
      <c r="LEU38" s="131"/>
      <c r="LEV38" s="131"/>
      <c r="LEW38" s="131"/>
      <c r="LEX38" s="131"/>
      <c r="LEY38" s="131"/>
      <c r="LEZ38" s="131"/>
      <c r="LFA38" s="131"/>
      <c r="LFB38" s="131"/>
      <c r="LFC38" s="132"/>
      <c r="LFD38" s="131"/>
      <c r="LFE38" s="131"/>
      <c r="LFF38" s="131"/>
      <c r="LFG38" s="131"/>
      <c r="LFH38" s="131"/>
      <c r="LFI38" s="131"/>
      <c r="LFJ38" s="131"/>
      <c r="LFK38" s="131"/>
      <c r="LFL38" s="132"/>
      <c r="LFM38" s="131"/>
      <c r="LFN38" s="131"/>
      <c r="LFO38" s="131"/>
      <c r="LFP38" s="131"/>
      <c r="LFQ38" s="131"/>
      <c r="LFR38" s="131"/>
      <c r="LFS38" s="131"/>
      <c r="LFT38" s="131"/>
      <c r="LFU38" s="132"/>
      <c r="LFV38" s="131"/>
      <c r="LFW38" s="131"/>
      <c r="LFX38" s="131"/>
      <c r="LFY38" s="131"/>
      <c r="LFZ38" s="131"/>
      <c r="LGA38" s="131"/>
      <c r="LGB38" s="131"/>
      <c r="LGC38" s="131"/>
      <c r="LGD38" s="132"/>
      <c r="LGE38" s="131"/>
      <c r="LGF38" s="131"/>
      <c r="LGG38" s="131"/>
      <c r="LGH38" s="131"/>
      <c r="LGI38" s="131"/>
      <c r="LGJ38" s="131"/>
      <c r="LGK38" s="131"/>
      <c r="LGL38" s="131"/>
      <c r="LGM38" s="132"/>
      <c r="LGN38" s="131"/>
      <c r="LGO38" s="131"/>
      <c r="LGP38" s="131"/>
      <c r="LGQ38" s="131"/>
      <c r="LGR38" s="131"/>
      <c r="LGS38" s="131"/>
      <c r="LGT38" s="131"/>
      <c r="LGU38" s="131"/>
      <c r="LGV38" s="132"/>
      <c r="LGW38" s="131"/>
      <c r="LGX38" s="131"/>
      <c r="LGY38" s="131"/>
      <c r="LGZ38" s="131"/>
      <c r="LHA38" s="131"/>
      <c r="LHB38" s="131"/>
      <c r="LHC38" s="131"/>
      <c r="LHD38" s="131"/>
      <c r="LHE38" s="132"/>
      <c r="LHF38" s="131"/>
      <c r="LHG38" s="131"/>
      <c r="LHH38" s="131"/>
      <c r="LHI38" s="131"/>
      <c r="LHJ38" s="131"/>
      <c r="LHK38" s="131"/>
      <c r="LHL38" s="131"/>
      <c r="LHM38" s="131"/>
      <c r="LHN38" s="132"/>
      <c r="LHO38" s="131"/>
      <c r="LHP38" s="131"/>
      <c r="LHQ38" s="131"/>
      <c r="LHR38" s="131"/>
      <c r="LHS38" s="131"/>
      <c r="LHT38" s="131"/>
      <c r="LHU38" s="131"/>
      <c r="LHV38" s="131"/>
      <c r="LHW38" s="132"/>
      <c r="LHX38" s="131"/>
      <c r="LHY38" s="131"/>
      <c r="LHZ38" s="131"/>
      <c r="LIA38" s="131"/>
      <c r="LIB38" s="131"/>
      <c r="LIC38" s="131"/>
      <c r="LID38" s="131"/>
      <c r="LIE38" s="131"/>
      <c r="LIF38" s="132"/>
      <c r="LIG38" s="131"/>
      <c r="LIH38" s="131"/>
      <c r="LII38" s="131"/>
      <c r="LIJ38" s="131"/>
      <c r="LIK38" s="131"/>
      <c r="LIL38" s="131"/>
      <c r="LIM38" s="131"/>
      <c r="LIN38" s="131"/>
      <c r="LIO38" s="132"/>
      <c r="LIP38" s="131"/>
      <c r="LIQ38" s="131"/>
      <c r="LIR38" s="131"/>
      <c r="LIS38" s="131"/>
      <c r="LIT38" s="131"/>
      <c r="LIU38" s="131"/>
      <c r="LIV38" s="131"/>
      <c r="LIW38" s="131"/>
      <c r="LIX38" s="132"/>
      <c r="LIY38" s="131"/>
      <c r="LIZ38" s="131"/>
      <c r="LJA38" s="131"/>
      <c r="LJB38" s="131"/>
      <c r="LJC38" s="131"/>
      <c r="LJD38" s="131"/>
      <c r="LJE38" s="131"/>
      <c r="LJF38" s="131"/>
      <c r="LJG38" s="132"/>
      <c r="LJH38" s="131"/>
      <c r="LJI38" s="131"/>
      <c r="LJJ38" s="131"/>
      <c r="LJK38" s="131"/>
      <c r="LJL38" s="131"/>
      <c r="LJM38" s="131"/>
      <c r="LJN38" s="131"/>
      <c r="LJO38" s="131"/>
      <c r="LJP38" s="132"/>
      <c r="LJQ38" s="131"/>
      <c r="LJR38" s="131"/>
      <c r="LJS38" s="131"/>
      <c r="LJT38" s="131"/>
      <c r="LJU38" s="131"/>
      <c r="LJV38" s="131"/>
      <c r="LJW38" s="131"/>
      <c r="LJX38" s="131"/>
      <c r="LJY38" s="132"/>
      <c r="LJZ38" s="131"/>
      <c r="LKA38" s="131"/>
      <c r="LKB38" s="131"/>
      <c r="LKC38" s="131"/>
      <c r="LKD38" s="131"/>
      <c r="LKE38" s="131"/>
      <c r="LKF38" s="131"/>
      <c r="LKG38" s="131"/>
      <c r="LKH38" s="132"/>
      <c r="LKI38" s="131"/>
      <c r="LKJ38" s="131"/>
      <c r="LKK38" s="131"/>
      <c r="LKL38" s="131"/>
      <c r="LKM38" s="131"/>
      <c r="LKN38" s="131"/>
      <c r="LKO38" s="131"/>
      <c r="LKP38" s="131"/>
      <c r="LKQ38" s="132"/>
      <c r="LKR38" s="131"/>
      <c r="LKS38" s="131"/>
      <c r="LKT38" s="131"/>
      <c r="LKU38" s="131"/>
      <c r="LKV38" s="131"/>
      <c r="LKW38" s="131"/>
      <c r="LKX38" s="131"/>
      <c r="LKY38" s="131"/>
      <c r="LKZ38" s="132"/>
      <c r="LLA38" s="131"/>
      <c r="LLB38" s="131"/>
      <c r="LLC38" s="131"/>
      <c r="LLD38" s="131"/>
      <c r="LLE38" s="131"/>
      <c r="LLF38" s="131"/>
      <c r="LLG38" s="131"/>
      <c r="LLH38" s="131"/>
      <c r="LLI38" s="132"/>
      <c r="LLJ38" s="131"/>
      <c r="LLK38" s="131"/>
      <c r="LLL38" s="131"/>
      <c r="LLM38" s="131"/>
      <c r="LLN38" s="131"/>
      <c r="LLO38" s="131"/>
      <c r="LLP38" s="131"/>
      <c r="LLQ38" s="131"/>
      <c r="LLR38" s="132"/>
      <c r="LLS38" s="131"/>
      <c r="LLT38" s="131"/>
      <c r="LLU38" s="131"/>
      <c r="LLV38" s="131"/>
      <c r="LLW38" s="131"/>
      <c r="LLX38" s="131"/>
      <c r="LLY38" s="131"/>
      <c r="LLZ38" s="131"/>
      <c r="LMA38" s="132"/>
      <c r="LMB38" s="131"/>
      <c r="LMC38" s="131"/>
      <c r="LMD38" s="131"/>
      <c r="LME38" s="131"/>
      <c r="LMF38" s="131"/>
      <c r="LMG38" s="131"/>
      <c r="LMH38" s="131"/>
      <c r="LMI38" s="131"/>
      <c r="LMJ38" s="132"/>
      <c r="LMK38" s="131"/>
      <c r="LML38" s="131"/>
      <c r="LMM38" s="131"/>
      <c r="LMN38" s="131"/>
      <c r="LMO38" s="131"/>
      <c r="LMP38" s="131"/>
      <c r="LMQ38" s="131"/>
      <c r="LMR38" s="131"/>
      <c r="LMS38" s="132"/>
      <c r="LMT38" s="131"/>
      <c r="LMU38" s="131"/>
      <c r="LMV38" s="131"/>
      <c r="LMW38" s="131"/>
      <c r="LMX38" s="131"/>
      <c r="LMY38" s="131"/>
      <c r="LMZ38" s="131"/>
      <c r="LNA38" s="131"/>
      <c r="LNB38" s="132"/>
      <c r="LNC38" s="131"/>
      <c r="LND38" s="131"/>
      <c r="LNE38" s="131"/>
      <c r="LNF38" s="131"/>
      <c r="LNG38" s="131"/>
      <c r="LNH38" s="131"/>
      <c r="LNI38" s="131"/>
      <c r="LNJ38" s="131"/>
      <c r="LNK38" s="132"/>
      <c r="LNL38" s="131"/>
      <c r="LNM38" s="131"/>
      <c r="LNN38" s="131"/>
      <c r="LNO38" s="131"/>
      <c r="LNP38" s="131"/>
      <c r="LNQ38" s="131"/>
      <c r="LNR38" s="131"/>
      <c r="LNS38" s="131"/>
      <c r="LNT38" s="132"/>
      <c r="LNU38" s="131"/>
      <c r="LNV38" s="131"/>
      <c r="LNW38" s="131"/>
      <c r="LNX38" s="131"/>
      <c r="LNY38" s="131"/>
      <c r="LNZ38" s="131"/>
      <c r="LOA38" s="131"/>
      <c r="LOB38" s="131"/>
      <c r="LOC38" s="132"/>
      <c r="LOD38" s="131"/>
      <c r="LOE38" s="131"/>
      <c r="LOF38" s="131"/>
      <c r="LOG38" s="131"/>
      <c r="LOH38" s="131"/>
      <c r="LOI38" s="131"/>
      <c r="LOJ38" s="131"/>
      <c r="LOK38" s="131"/>
      <c r="LOL38" s="132"/>
      <c r="LOM38" s="131"/>
      <c r="LON38" s="131"/>
      <c r="LOO38" s="131"/>
      <c r="LOP38" s="131"/>
      <c r="LOQ38" s="131"/>
      <c r="LOR38" s="131"/>
      <c r="LOS38" s="131"/>
      <c r="LOT38" s="131"/>
      <c r="LOU38" s="132"/>
      <c r="LOV38" s="131"/>
      <c r="LOW38" s="131"/>
      <c r="LOX38" s="131"/>
      <c r="LOY38" s="131"/>
      <c r="LOZ38" s="131"/>
      <c r="LPA38" s="131"/>
      <c r="LPB38" s="131"/>
      <c r="LPC38" s="131"/>
      <c r="LPD38" s="132"/>
      <c r="LPE38" s="131"/>
      <c r="LPF38" s="131"/>
      <c r="LPG38" s="131"/>
      <c r="LPH38" s="131"/>
      <c r="LPI38" s="131"/>
      <c r="LPJ38" s="131"/>
      <c r="LPK38" s="131"/>
      <c r="LPL38" s="131"/>
      <c r="LPM38" s="132"/>
      <c r="LPN38" s="131"/>
      <c r="LPO38" s="131"/>
      <c r="LPP38" s="131"/>
      <c r="LPQ38" s="131"/>
      <c r="LPR38" s="131"/>
      <c r="LPS38" s="131"/>
      <c r="LPT38" s="131"/>
      <c r="LPU38" s="131"/>
      <c r="LPV38" s="132"/>
      <c r="LPW38" s="131"/>
      <c r="LPX38" s="131"/>
      <c r="LPY38" s="131"/>
      <c r="LPZ38" s="131"/>
      <c r="LQA38" s="131"/>
      <c r="LQB38" s="131"/>
      <c r="LQC38" s="131"/>
      <c r="LQD38" s="131"/>
      <c r="LQE38" s="132"/>
      <c r="LQF38" s="131"/>
      <c r="LQG38" s="131"/>
      <c r="LQH38" s="131"/>
      <c r="LQI38" s="131"/>
      <c r="LQJ38" s="131"/>
      <c r="LQK38" s="131"/>
      <c r="LQL38" s="131"/>
      <c r="LQM38" s="131"/>
      <c r="LQN38" s="132"/>
      <c r="LQO38" s="131"/>
      <c r="LQP38" s="131"/>
      <c r="LQQ38" s="131"/>
      <c r="LQR38" s="131"/>
      <c r="LQS38" s="131"/>
      <c r="LQT38" s="131"/>
      <c r="LQU38" s="131"/>
      <c r="LQV38" s="131"/>
      <c r="LQW38" s="132"/>
      <c r="LQX38" s="131"/>
      <c r="LQY38" s="131"/>
      <c r="LQZ38" s="131"/>
      <c r="LRA38" s="131"/>
      <c r="LRB38" s="131"/>
      <c r="LRC38" s="131"/>
      <c r="LRD38" s="131"/>
      <c r="LRE38" s="131"/>
      <c r="LRF38" s="132"/>
      <c r="LRG38" s="131"/>
      <c r="LRH38" s="131"/>
      <c r="LRI38" s="131"/>
      <c r="LRJ38" s="131"/>
      <c r="LRK38" s="131"/>
      <c r="LRL38" s="131"/>
      <c r="LRM38" s="131"/>
      <c r="LRN38" s="131"/>
      <c r="LRO38" s="132"/>
      <c r="LRP38" s="131"/>
      <c r="LRQ38" s="131"/>
      <c r="LRR38" s="131"/>
      <c r="LRS38" s="131"/>
      <c r="LRT38" s="131"/>
      <c r="LRU38" s="131"/>
      <c r="LRV38" s="131"/>
      <c r="LRW38" s="131"/>
      <c r="LRX38" s="132"/>
      <c r="LRY38" s="131"/>
      <c r="LRZ38" s="131"/>
      <c r="LSA38" s="131"/>
      <c r="LSB38" s="131"/>
      <c r="LSC38" s="131"/>
      <c r="LSD38" s="131"/>
      <c r="LSE38" s="131"/>
      <c r="LSF38" s="131"/>
      <c r="LSG38" s="132"/>
      <c r="LSH38" s="131"/>
      <c r="LSI38" s="131"/>
      <c r="LSJ38" s="131"/>
      <c r="LSK38" s="131"/>
      <c r="LSL38" s="131"/>
      <c r="LSM38" s="131"/>
      <c r="LSN38" s="131"/>
      <c r="LSO38" s="131"/>
      <c r="LSP38" s="132"/>
      <c r="LSQ38" s="131"/>
      <c r="LSR38" s="131"/>
      <c r="LSS38" s="131"/>
      <c r="LST38" s="131"/>
      <c r="LSU38" s="131"/>
      <c r="LSV38" s="131"/>
      <c r="LSW38" s="131"/>
      <c r="LSX38" s="131"/>
      <c r="LSY38" s="132"/>
      <c r="LSZ38" s="131"/>
      <c r="LTA38" s="131"/>
      <c r="LTB38" s="131"/>
      <c r="LTC38" s="131"/>
      <c r="LTD38" s="131"/>
      <c r="LTE38" s="131"/>
      <c r="LTF38" s="131"/>
      <c r="LTG38" s="131"/>
      <c r="LTH38" s="132"/>
      <c r="LTI38" s="131"/>
      <c r="LTJ38" s="131"/>
      <c r="LTK38" s="131"/>
      <c r="LTL38" s="131"/>
      <c r="LTM38" s="131"/>
      <c r="LTN38" s="131"/>
      <c r="LTO38" s="131"/>
      <c r="LTP38" s="131"/>
      <c r="LTQ38" s="132"/>
      <c r="LTR38" s="131"/>
      <c r="LTS38" s="131"/>
      <c r="LTT38" s="131"/>
      <c r="LTU38" s="131"/>
      <c r="LTV38" s="131"/>
      <c r="LTW38" s="131"/>
      <c r="LTX38" s="131"/>
      <c r="LTY38" s="131"/>
      <c r="LTZ38" s="132"/>
      <c r="LUA38" s="131"/>
      <c r="LUB38" s="131"/>
      <c r="LUC38" s="131"/>
      <c r="LUD38" s="131"/>
      <c r="LUE38" s="131"/>
      <c r="LUF38" s="131"/>
      <c r="LUG38" s="131"/>
      <c r="LUH38" s="131"/>
      <c r="LUI38" s="132"/>
      <c r="LUJ38" s="131"/>
      <c r="LUK38" s="131"/>
      <c r="LUL38" s="131"/>
      <c r="LUM38" s="131"/>
      <c r="LUN38" s="131"/>
      <c r="LUO38" s="131"/>
      <c r="LUP38" s="131"/>
      <c r="LUQ38" s="131"/>
      <c r="LUR38" s="132"/>
      <c r="LUS38" s="131"/>
      <c r="LUT38" s="131"/>
      <c r="LUU38" s="131"/>
      <c r="LUV38" s="131"/>
      <c r="LUW38" s="131"/>
      <c r="LUX38" s="131"/>
      <c r="LUY38" s="131"/>
      <c r="LUZ38" s="131"/>
      <c r="LVA38" s="132"/>
      <c r="LVB38" s="131"/>
      <c r="LVC38" s="131"/>
      <c r="LVD38" s="131"/>
      <c r="LVE38" s="131"/>
      <c r="LVF38" s="131"/>
      <c r="LVG38" s="131"/>
      <c r="LVH38" s="131"/>
      <c r="LVI38" s="131"/>
      <c r="LVJ38" s="132"/>
      <c r="LVK38" s="131"/>
      <c r="LVL38" s="131"/>
      <c r="LVM38" s="131"/>
      <c r="LVN38" s="131"/>
      <c r="LVO38" s="131"/>
      <c r="LVP38" s="131"/>
      <c r="LVQ38" s="131"/>
      <c r="LVR38" s="131"/>
      <c r="LVS38" s="132"/>
      <c r="LVT38" s="131"/>
      <c r="LVU38" s="131"/>
      <c r="LVV38" s="131"/>
      <c r="LVW38" s="131"/>
      <c r="LVX38" s="131"/>
      <c r="LVY38" s="131"/>
      <c r="LVZ38" s="131"/>
      <c r="LWA38" s="131"/>
      <c r="LWB38" s="132"/>
      <c r="LWC38" s="131"/>
      <c r="LWD38" s="131"/>
      <c r="LWE38" s="131"/>
      <c r="LWF38" s="131"/>
      <c r="LWG38" s="131"/>
      <c r="LWH38" s="131"/>
      <c r="LWI38" s="131"/>
      <c r="LWJ38" s="131"/>
      <c r="LWK38" s="132"/>
      <c r="LWL38" s="131"/>
      <c r="LWM38" s="131"/>
      <c r="LWN38" s="131"/>
      <c r="LWO38" s="131"/>
      <c r="LWP38" s="131"/>
      <c r="LWQ38" s="131"/>
      <c r="LWR38" s="131"/>
      <c r="LWS38" s="131"/>
      <c r="LWT38" s="132"/>
      <c r="LWU38" s="131"/>
      <c r="LWV38" s="131"/>
      <c r="LWW38" s="131"/>
      <c r="LWX38" s="131"/>
      <c r="LWY38" s="131"/>
      <c r="LWZ38" s="131"/>
      <c r="LXA38" s="131"/>
      <c r="LXB38" s="131"/>
      <c r="LXC38" s="132"/>
      <c r="LXD38" s="131"/>
      <c r="LXE38" s="131"/>
      <c r="LXF38" s="131"/>
      <c r="LXG38" s="131"/>
      <c r="LXH38" s="131"/>
      <c r="LXI38" s="131"/>
      <c r="LXJ38" s="131"/>
      <c r="LXK38" s="131"/>
      <c r="LXL38" s="132"/>
      <c r="LXM38" s="131"/>
      <c r="LXN38" s="131"/>
      <c r="LXO38" s="131"/>
      <c r="LXP38" s="131"/>
      <c r="LXQ38" s="131"/>
      <c r="LXR38" s="131"/>
      <c r="LXS38" s="131"/>
      <c r="LXT38" s="131"/>
      <c r="LXU38" s="132"/>
      <c r="LXV38" s="131"/>
      <c r="LXW38" s="131"/>
      <c r="LXX38" s="131"/>
      <c r="LXY38" s="131"/>
      <c r="LXZ38" s="131"/>
      <c r="LYA38" s="131"/>
      <c r="LYB38" s="131"/>
      <c r="LYC38" s="131"/>
      <c r="LYD38" s="132"/>
      <c r="LYE38" s="131"/>
      <c r="LYF38" s="131"/>
      <c r="LYG38" s="131"/>
      <c r="LYH38" s="131"/>
      <c r="LYI38" s="131"/>
      <c r="LYJ38" s="131"/>
      <c r="LYK38" s="131"/>
      <c r="LYL38" s="131"/>
      <c r="LYM38" s="132"/>
      <c r="LYN38" s="131"/>
      <c r="LYO38" s="131"/>
      <c r="LYP38" s="131"/>
      <c r="LYQ38" s="131"/>
      <c r="LYR38" s="131"/>
      <c r="LYS38" s="131"/>
      <c r="LYT38" s="131"/>
      <c r="LYU38" s="131"/>
      <c r="LYV38" s="132"/>
      <c r="LYW38" s="131"/>
      <c r="LYX38" s="131"/>
      <c r="LYY38" s="131"/>
      <c r="LYZ38" s="131"/>
      <c r="LZA38" s="131"/>
      <c r="LZB38" s="131"/>
      <c r="LZC38" s="131"/>
      <c r="LZD38" s="131"/>
      <c r="LZE38" s="132"/>
      <c r="LZF38" s="131"/>
      <c r="LZG38" s="131"/>
      <c r="LZH38" s="131"/>
      <c r="LZI38" s="131"/>
      <c r="LZJ38" s="131"/>
      <c r="LZK38" s="131"/>
      <c r="LZL38" s="131"/>
      <c r="LZM38" s="131"/>
      <c r="LZN38" s="132"/>
      <c r="LZO38" s="131"/>
      <c r="LZP38" s="131"/>
      <c r="LZQ38" s="131"/>
      <c r="LZR38" s="131"/>
      <c r="LZS38" s="131"/>
      <c r="LZT38" s="131"/>
      <c r="LZU38" s="131"/>
      <c r="LZV38" s="131"/>
      <c r="LZW38" s="132"/>
      <c r="LZX38" s="131"/>
      <c r="LZY38" s="131"/>
      <c r="LZZ38" s="131"/>
      <c r="MAA38" s="131"/>
      <c r="MAB38" s="131"/>
      <c r="MAC38" s="131"/>
      <c r="MAD38" s="131"/>
      <c r="MAE38" s="131"/>
      <c r="MAF38" s="132"/>
      <c r="MAG38" s="131"/>
      <c r="MAH38" s="131"/>
      <c r="MAI38" s="131"/>
      <c r="MAJ38" s="131"/>
      <c r="MAK38" s="131"/>
      <c r="MAL38" s="131"/>
      <c r="MAM38" s="131"/>
      <c r="MAN38" s="131"/>
      <c r="MAO38" s="132"/>
      <c r="MAP38" s="131"/>
      <c r="MAQ38" s="131"/>
      <c r="MAR38" s="131"/>
      <c r="MAS38" s="131"/>
      <c r="MAT38" s="131"/>
      <c r="MAU38" s="131"/>
      <c r="MAV38" s="131"/>
      <c r="MAW38" s="131"/>
      <c r="MAX38" s="132"/>
      <c r="MAY38" s="131"/>
      <c r="MAZ38" s="131"/>
      <c r="MBA38" s="131"/>
      <c r="MBB38" s="131"/>
      <c r="MBC38" s="131"/>
      <c r="MBD38" s="131"/>
      <c r="MBE38" s="131"/>
      <c r="MBF38" s="131"/>
      <c r="MBG38" s="132"/>
      <c r="MBH38" s="131"/>
      <c r="MBI38" s="131"/>
      <c r="MBJ38" s="131"/>
      <c r="MBK38" s="131"/>
      <c r="MBL38" s="131"/>
      <c r="MBM38" s="131"/>
      <c r="MBN38" s="131"/>
      <c r="MBO38" s="131"/>
      <c r="MBP38" s="132"/>
      <c r="MBQ38" s="131"/>
      <c r="MBR38" s="131"/>
      <c r="MBS38" s="131"/>
      <c r="MBT38" s="131"/>
      <c r="MBU38" s="131"/>
      <c r="MBV38" s="131"/>
      <c r="MBW38" s="131"/>
      <c r="MBX38" s="131"/>
      <c r="MBY38" s="132"/>
      <c r="MBZ38" s="131"/>
      <c r="MCA38" s="131"/>
      <c r="MCB38" s="131"/>
      <c r="MCC38" s="131"/>
      <c r="MCD38" s="131"/>
      <c r="MCE38" s="131"/>
      <c r="MCF38" s="131"/>
      <c r="MCG38" s="131"/>
      <c r="MCH38" s="132"/>
      <c r="MCI38" s="131"/>
      <c r="MCJ38" s="131"/>
      <c r="MCK38" s="131"/>
      <c r="MCL38" s="131"/>
      <c r="MCM38" s="131"/>
      <c r="MCN38" s="131"/>
      <c r="MCO38" s="131"/>
      <c r="MCP38" s="131"/>
      <c r="MCQ38" s="132"/>
      <c r="MCR38" s="131"/>
      <c r="MCS38" s="131"/>
      <c r="MCT38" s="131"/>
      <c r="MCU38" s="131"/>
      <c r="MCV38" s="131"/>
      <c r="MCW38" s="131"/>
      <c r="MCX38" s="131"/>
      <c r="MCY38" s="131"/>
      <c r="MCZ38" s="132"/>
      <c r="MDA38" s="131"/>
      <c r="MDB38" s="131"/>
      <c r="MDC38" s="131"/>
      <c r="MDD38" s="131"/>
      <c r="MDE38" s="131"/>
      <c r="MDF38" s="131"/>
      <c r="MDG38" s="131"/>
      <c r="MDH38" s="131"/>
      <c r="MDI38" s="132"/>
      <c r="MDJ38" s="131"/>
      <c r="MDK38" s="131"/>
      <c r="MDL38" s="131"/>
      <c r="MDM38" s="131"/>
      <c r="MDN38" s="131"/>
      <c r="MDO38" s="131"/>
      <c r="MDP38" s="131"/>
      <c r="MDQ38" s="131"/>
      <c r="MDR38" s="132"/>
      <c r="MDS38" s="131"/>
      <c r="MDT38" s="131"/>
      <c r="MDU38" s="131"/>
      <c r="MDV38" s="131"/>
      <c r="MDW38" s="131"/>
      <c r="MDX38" s="131"/>
      <c r="MDY38" s="131"/>
      <c r="MDZ38" s="131"/>
      <c r="MEA38" s="132"/>
      <c r="MEB38" s="131"/>
      <c r="MEC38" s="131"/>
      <c r="MED38" s="131"/>
      <c r="MEE38" s="131"/>
      <c r="MEF38" s="131"/>
      <c r="MEG38" s="131"/>
      <c r="MEH38" s="131"/>
      <c r="MEI38" s="131"/>
      <c r="MEJ38" s="132"/>
      <c r="MEK38" s="131"/>
      <c r="MEL38" s="131"/>
      <c r="MEM38" s="131"/>
      <c r="MEN38" s="131"/>
      <c r="MEO38" s="131"/>
      <c r="MEP38" s="131"/>
      <c r="MEQ38" s="131"/>
      <c r="MER38" s="131"/>
      <c r="MES38" s="132"/>
      <c r="MET38" s="131"/>
      <c r="MEU38" s="131"/>
      <c r="MEV38" s="131"/>
      <c r="MEW38" s="131"/>
      <c r="MEX38" s="131"/>
      <c r="MEY38" s="131"/>
      <c r="MEZ38" s="131"/>
      <c r="MFA38" s="131"/>
      <c r="MFB38" s="132"/>
      <c r="MFC38" s="131"/>
      <c r="MFD38" s="131"/>
      <c r="MFE38" s="131"/>
      <c r="MFF38" s="131"/>
      <c r="MFG38" s="131"/>
      <c r="MFH38" s="131"/>
      <c r="MFI38" s="131"/>
      <c r="MFJ38" s="131"/>
      <c r="MFK38" s="132"/>
      <c r="MFL38" s="131"/>
      <c r="MFM38" s="131"/>
      <c r="MFN38" s="131"/>
      <c r="MFO38" s="131"/>
      <c r="MFP38" s="131"/>
      <c r="MFQ38" s="131"/>
      <c r="MFR38" s="131"/>
      <c r="MFS38" s="131"/>
      <c r="MFT38" s="132"/>
      <c r="MFU38" s="131"/>
      <c r="MFV38" s="131"/>
      <c r="MFW38" s="131"/>
      <c r="MFX38" s="131"/>
      <c r="MFY38" s="131"/>
      <c r="MFZ38" s="131"/>
      <c r="MGA38" s="131"/>
      <c r="MGB38" s="131"/>
      <c r="MGC38" s="132"/>
      <c r="MGD38" s="131"/>
      <c r="MGE38" s="131"/>
      <c r="MGF38" s="131"/>
      <c r="MGG38" s="131"/>
      <c r="MGH38" s="131"/>
      <c r="MGI38" s="131"/>
      <c r="MGJ38" s="131"/>
      <c r="MGK38" s="131"/>
      <c r="MGL38" s="132"/>
      <c r="MGM38" s="131"/>
      <c r="MGN38" s="131"/>
      <c r="MGO38" s="131"/>
      <c r="MGP38" s="131"/>
      <c r="MGQ38" s="131"/>
      <c r="MGR38" s="131"/>
      <c r="MGS38" s="131"/>
      <c r="MGT38" s="131"/>
      <c r="MGU38" s="132"/>
      <c r="MGV38" s="131"/>
      <c r="MGW38" s="131"/>
      <c r="MGX38" s="131"/>
      <c r="MGY38" s="131"/>
      <c r="MGZ38" s="131"/>
      <c r="MHA38" s="131"/>
      <c r="MHB38" s="131"/>
      <c r="MHC38" s="131"/>
      <c r="MHD38" s="132"/>
      <c r="MHE38" s="131"/>
      <c r="MHF38" s="131"/>
      <c r="MHG38" s="131"/>
      <c r="MHH38" s="131"/>
      <c r="MHI38" s="131"/>
      <c r="MHJ38" s="131"/>
      <c r="MHK38" s="131"/>
      <c r="MHL38" s="131"/>
      <c r="MHM38" s="132"/>
      <c r="MHN38" s="131"/>
      <c r="MHO38" s="131"/>
      <c r="MHP38" s="131"/>
      <c r="MHQ38" s="131"/>
      <c r="MHR38" s="131"/>
      <c r="MHS38" s="131"/>
      <c r="MHT38" s="131"/>
      <c r="MHU38" s="131"/>
      <c r="MHV38" s="132"/>
      <c r="MHW38" s="131"/>
      <c r="MHX38" s="131"/>
      <c r="MHY38" s="131"/>
      <c r="MHZ38" s="131"/>
      <c r="MIA38" s="131"/>
      <c r="MIB38" s="131"/>
      <c r="MIC38" s="131"/>
      <c r="MID38" s="131"/>
      <c r="MIE38" s="132"/>
      <c r="MIF38" s="131"/>
      <c r="MIG38" s="131"/>
      <c r="MIH38" s="131"/>
      <c r="MII38" s="131"/>
      <c r="MIJ38" s="131"/>
      <c r="MIK38" s="131"/>
      <c r="MIL38" s="131"/>
      <c r="MIM38" s="131"/>
      <c r="MIN38" s="132"/>
      <c r="MIO38" s="131"/>
      <c r="MIP38" s="131"/>
      <c r="MIQ38" s="131"/>
      <c r="MIR38" s="131"/>
      <c r="MIS38" s="131"/>
      <c r="MIT38" s="131"/>
      <c r="MIU38" s="131"/>
      <c r="MIV38" s="131"/>
      <c r="MIW38" s="132"/>
      <c r="MIX38" s="131"/>
      <c r="MIY38" s="131"/>
      <c r="MIZ38" s="131"/>
      <c r="MJA38" s="131"/>
      <c r="MJB38" s="131"/>
      <c r="MJC38" s="131"/>
      <c r="MJD38" s="131"/>
      <c r="MJE38" s="131"/>
      <c r="MJF38" s="132"/>
      <c r="MJG38" s="131"/>
      <c r="MJH38" s="131"/>
      <c r="MJI38" s="131"/>
      <c r="MJJ38" s="131"/>
      <c r="MJK38" s="131"/>
      <c r="MJL38" s="131"/>
      <c r="MJM38" s="131"/>
      <c r="MJN38" s="131"/>
      <c r="MJO38" s="132"/>
      <c r="MJP38" s="131"/>
      <c r="MJQ38" s="131"/>
      <c r="MJR38" s="131"/>
      <c r="MJS38" s="131"/>
      <c r="MJT38" s="131"/>
      <c r="MJU38" s="131"/>
      <c r="MJV38" s="131"/>
      <c r="MJW38" s="131"/>
      <c r="MJX38" s="132"/>
      <c r="MJY38" s="131"/>
      <c r="MJZ38" s="131"/>
      <c r="MKA38" s="131"/>
      <c r="MKB38" s="131"/>
      <c r="MKC38" s="131"/>
      <c r="MKD38" s="131"/>
      <c r="MKE38" s="131"/>
      <c r="MKF38" s="131"/>
      <c r="MKG38" s="132"/>
      <c r="MKH38" s="131"/>
      <c r="MKI38" s="131"/>
      <c r="MKJ38" s="131"/>
      <c r="MKK38" s="131"/>
      <c r="MKL38" s="131"/>
      <c r="MKM38" s="131"/>
      <c r="MKN38" s="131"/>
      <c r="MKO38" s="131"/>
      <c r="MKP38" s="132"/>
      <c r="MKQ38" s="131"/>
      <c r="MKR38" s="131"/>
      <c r="MKS38" s="131"/>
      <c r="MKT38" s="131"/>
      <c r="MKU38" s="131"/>
      <c r="MKV38" s="131"/>
      <c r="MKW38" s="131"/>
      <c r="MKX38" s="131"/>
      <c r="MKY38" s="132"/>
      <c r="MKZ38" s="131"/>
      <c r="MLA38" s="131"/>
      <c r="MLB38" s="131"/>
      <c r="MLC38" s="131"/>
      <c r="MLD38" s="131"/>
      <c r="MLE38" s="131"/>
      <c r="MLF38" s="131"/>
      <c r="MLG38" s="131"/>
      <c r="MLH38" s="132"/>
      <c r="MLI38" s="131"/>
      <c r="MLJ38" s="131"/>
      <c r="MLK38" s="131"/>
      <c r="MLL38" s="131"/>
      <c r="MLM38" s="131"/>
      <c r="MLN38" s="131"/>
      <c r="MLO38" s="131"/>
      <c r="MLP38" s="131"/>
      <c r="MLQ38" s="132"/>
      <c r="MLR38" s="131"/>
      <c r="MLS38" s="131"/>
      <c r="MLT38" s="131"/>
      <c r="MLU38" s="131"/>
      <c r="MLV38" s="131"/>
      <c r="MLW38" s="131"/>
      <c r="MLX38" s="131"/>
      <c r="MLY38" s="131"/>
      <c r="MLZ38" s="132"/>
      <c r="MMA38" s="131"/>
      <c r="MMB38" s="131"/>
      <c r="MMC38" s="131"/>
      <c r="MMD38" s="131"/>
      <c r="MME38" s="131"/>
      <c r="MMF38" s="131"/>
      <c r="MMG38" s="131"/>
      <c r="MMH38" s="131"/>
      <c r="MMI38" s="132"/>
      <c r="MMJ38" s="131"/>
      <c r="MMK38" s="131"/>
      <c r="MML38" s="131"/>
      <c r="MMM38" s="131"/>
      <c r="MMN38" s="131"/>
      <c r="MMO38" s="131"/>
      <c r="MMP38" s="131"/>
      <c r="MMQ38" s="131"/>
      <c r="MMR38" s="132"/>
      <c r="MMS38" s="131"/>
      <c r="MMT38" s="131"/>
      <c r="MMU38" s="131"/>
      <c r="MMV38" s="131"/>
      <c r="MMW38" s="131"/>
      <c r="MMX38" s="131"/>
      <c r="MMY38" s="131"/>
      <c r="MMZ38" s="131"/>
      <c r="MNA38" s="132"/>
      <c r="MNB38" s="131"/>
      <c r="MNC38" s="131"/>
      <c r="MND38" s="131"/>
      <c r="MNE38" s="131"/>
      <c r="MNF38" s="131"/>
      <c r="MNG38" s="131"/>
      <c r="MNH38" s="131"/>
      <c r="MNI38" s="131"/>
      <c r="MNJ38" s="132"/>
      <c r="MNK38" s="131"/>
      <c r="MNL38" s="131"/>
      <c r="MNM38" s="131"/>
      <c r="MNN38" s="131"/>
      <c r="MNO38" s="131"/>
      <c r="MNP38" s="131"/>
      <c r="MNQ38" s="131"/>
      <c r="MNR38" s="131"/>
      <c r="MNS38" s="132"/>
      <c r="MNT38" s="131"/>
      <c r="MNU38" s="131"/>
      <c r="MNV38" s="131"/>
      <c r="MNW38" s="131"/>
      <c r="MNX38" s="131"/>
      <c r="MNY38" s="131"/>
      <c r="MNZ38" s="131"/>
      <c r="MOA38" s="131"/>
      <c r="MOB38" s="132"/>
      <c r="MOC38" s="131"/>
      <c r="MOD38" s="131"/>
      <c r="MOE38" s="131"/>
      <c r="MOF38" s="131"/>
      <c r="MOG38" s="131"/>
      <c r="MOH38" s="131"/>
      <c r="MOI38" s="131"/>
      <c r="MOJ38" s="131"/>
      <c r="MOK38" s="132"/>
      <c r="MOL38" s="131"/>
      <c r="MOM38" s="131"/>
      <c r="MON38" s="131"/>
      <c r="MOO38" s="131"/>
      <c r="MOP38" s="131"/>
      <c r="MOQ38" s="131"/>
      <c r="MOR38" s="131"/>
      <c r="MOS38" s="131"/>
      <c r="MOT38" s="132"/>
      <c r="MOU38" s="131"/>
      <c r="MOV38" s="131"/>
      <c r="MOW38" s="131"/>
      <c r="MOX38" s="131"/>
      <c r="MOY38" s="131"/>
      <c r="MOZ38" s="131"/>
      <c r="MPA38" s="131"/>
      <c r="MPB38" s="131"/>
      <c r="MPC38" s="132"/>
      <c r="MPD38" s="131"/>
      <c r="MPE38" s="131"/>
      <c r="MPF38" s="131"/>
      <c r="MPG38" s="131"/>
      <c r="MPH38" s="131"/>
      <c r="MPI38" s="131"/>
      <c r="MPJ38" s="131"/>
      <c r="MPK38" s="131"/>
      <c r="MPL38" s="132"/>
      <c r="MPM38" s="131"/>
      <c r="MPN38" s="131"/>
      <c r="MPO38" s="131"/>
      <c r="MPP38" s="131"/>
      <c r="MPQ38" s="131"/>
      <c r="MPR38" s="131"/>
      <c r="MPS38" s="131"/>
      <c r="MPT38" s="131"/>
      <c r="MPU38" s="132"/>
      <c r="MPV38" s="131"/>
      <c r="MPW38" s="131"/>
      <c r="MPX38" s="131"/>
      <c r="MPY38" s="131"/>
      <c r="MPZ38" s="131"/>
      <c r="MQA38" s="131"/>
      <c r="MQB38" s="131"/>
      <c r="MQC38" s="131"/>
      <c r="MQD38" s="132"/>
      <c r="MQE38" s="131"/>
      <c r="MQF38" s="131"/>
      <c r="MQG38" s="131"/>
      <c r="MQH38" s="131"/>
      <c r="MQI38" s="131"/>
      <c r="MQJ38" s="131"/>
      <c r="MQK38" s="131"/>
      <c r="MQL38" s="131"/>
      <c r="MQM38" s="132"/>
      <c r="MQN38" s="131"/>
      <c r="MQO38" s="131"/>
      <c r="MQP38" s="131"/>
      <c r="MQQ38" s="131"/>
      <c r="MQR38" s="131"/>
      <c r="MQS38" s="131"/>
      <c r="MQT38" s="131"/>
      <c r="MQU38" s="131"/>
      <c r="MQV38" s="132"/>
      <c r="MQW38" s="131"/>
      <c r="MQX38" s="131"/>
      <c r="MQY38" s="131"/>
      <c r="MQZ38" s="131"/>
      <c r="MRA38" s="131"/>
      <c r="MRB38" s="131"/>
      <c r="MRC38" s="131"/>
      <c r="MRD38" s="131"/>
      <c r="MRE38" s="132"/>
      <c r="MRF38" s="131"/>
      <c r="MRG38" s="131"/>
      <c r="MRH38" s="131"/>
      <c r="MRI38" s="131"/>
      <c r="MRJ38" s="131"/>
      <c r="MRK38" s="131"/>
      <c r="MRL38" s="131"/>
      <c r="MRM38" s="131"/>
      <c r="MRN38" s="132"/>
      <c r="MRO38" s="131"/>
      <c r="MRP38" s="131"/>
      <c r="MRQ38" s="131"/>
      <c r="MRR38" s="131"/>
      <c r="MRS38" s="131"/>
      <c r="MRT38" s="131"/>
      <c r="MRU38" s="131"/>
      <c r="MRV38" s="131"/>
      <c r="MRW38" s="132"/>
      <c r="MRX38" s="131"/>
      <c r="MRY38" s="131"/>
      <c r="MRZ38" s="131"/>
      <c r="MSA38" s="131"/>
      <c r="MSB38" s="131"/>
      <c r="MSC38" s="131"/>
      <c r="MSD38" s="131"/>
      <c r="MSE38" s="131"/>
      <c r="MSF38" s="132"/>
      <c r="MSG38" s="131"/>
      <c r="MSH38" s="131"/>
      <c r="MSI38" s="131"/>
      <c r="MSJ38" s="131"/>
      <c r="MSK38" s="131"/>
      <c r="MSL38" s="131"/>
      <c r="MSM38" s="131"/>
      <c r="MSN38" s="131"/>
      <c r="MSO38" s="132"/>
      <c r="MSP38" s="131"/>
      <c r="MSQ38" s="131"/>
      <c r="MSR38" s="131"/>
      <c r="MSS38" s="131"/>
      <c r="MST38" s="131"/>
      <c r="MSU38" s="131"/>
      <c r="MSV38" s="131"/>
      <c r="MSW38" s="131"/>
      <c r="MSX38" s="132"/>
      <c r="MSY38" s="131"/>
      <c r="MSZ38" s="131"/>
      <c r="MTA38" s="131"/>
      <c r="MTB38" s="131"/>
      <c r="MTC38" s="131"/>
      <c r="MTD38" s="131"/>
      <c r="MTE38" s="131"/>
      <c r="MTF38" s="131"/>
      <c r="MTG38" s="132"/>
      <c r="MTH38" s="131"/>
      <c r="MTI38" s="131"/>
      <c r="MTJ38" s="131"/>
      <c r="MTK38" s="131"/>
      <c r="MTL38" s="131"/>
      <c r="MTM38" s="131"/>
      <c r="MTN38" s="131"/>
      <c r="MTO38" s="131"/>
      <c r="MTP38" s="132"/>
      <c r="MTQ38" s="131"/>
      <c r="MTR38" s="131"/>
      <c r="MTS38" s="131"/>
      <c r="MTT38" s="131"/>
      <c r="MTU38" s="131"/>
      <c r="MTV38" s="131"/>
      <c r="MTW38" s="131"/>
      <c r="MTX38" s="131"/>
      <c r="MTY38" s="132"/>
      <c r="MTZ38" s="131"/>
      <c r="MUA38" s="131"/>
      <c r="MUB38" s="131"/>
      <c r="MUC38" s="131"/>
      <c r="MUD38" s="131"/>
      <c r="MUE38" s="131"/>
      <c r="MUF38" s="131"/>
      <c r="MUG38" s="131"/>
      <c r="MUH38" s="132"/>
      <c r="MUI38" s="131"/>
      <c r="MUJ38" s="131"/>
      <c r="MUK38" s="131"/>
      <c r="MUL38" s="131"/>
      <c r="MUM38" s="131"/>
      <c r="MUN38" s="131"/>
      <c r="MUO38" s="131"/>
      <c r="MUP38" s="131"/>
      <c r="MUQ38" s="132"/>
      <c r="MUR38" s="131"/>
      <c r="MUS38" s="131"/>
      <c r="MUT38" s="131"/>
      <c r="MUU38" s="131"/>
      <c r="MUV38" s="131"/>
      <c r="MUW38" s="131"/>
      <c r="MUX38" s="131"/>
      <c r="MUY38" s="131"/>
      <c r="MUZ38" s="132"/>
      <c r="MVA38" s="131"/>
      <c r="MVB38" s="131"/>
      <c r="MVC38" s="131"/>
      <c r="MVD38" s="131"/>
      <c r="MVE38" s="131"/>
      <c r="MVF38" s="131"/>
      <c r="MVG38" s="131"/>
      <c r="MVH38" s="131"/>
      <c r="MVI38" s="132"/>
      <c r="MVJ38" s="131"/>
      <c r="MVK38" s="131"/>
      <c r="MVL38" s="131"/>
      <c r="MVM38" s="131"/>
      <c r="MVN38" s="131"/>
      <c r="MVO38" s="131"/>
      <c r="MVP38" s="131"/>
      <c r="MVQ38" s="131"/>
      <c r="MVR38" s="132"/>
      <c r="MVS38" s="131"/>
      <c r="MVT38" s="131"/>
      <c r="MVU38" s="131"/>
      <c r="MVV38" s="131"/>
      <c r="MVW38" s="131"/>
      <c r="MVX38" s="131"/>
      <c r="MVY38" s="131"/>
      <c r="MVZ38" s="131"/>
      <c r="MWA38" s="132"/>
      <c r="MWB38" s="131"/>
      <c r="MWC38" s="131"/>
      <c r="MWD38" s="131"/>
      <c r="MWE38" s="131"/>
      <c r="MWF38" s="131"/>
      <c r="MWG38" s="131"/>
      <c r="MWH38" s="131"/>
      <c r="MWI38" s="131"/>
      <c r="MWJ38" s="132"/>
      <c r="MWK38" s="131"/>
      <c r="MWL38" s="131"/>
      <c r="MWM38" s="131"/>
      <c r="MWN38" s="131"/>
      <c r="MWO38" s="131"/>
      <c r="MWP38" s="131"/>
      <c r="MWQ38" s="131"/>
      <c r="MWR38" s="131"/>
      <c r="MWS38" s="132"/>
      <c r="MWT38" s="131"/>
      <c r="MWU38" s="131"/>
      <c r="MWV38" s="131"/>
      <c r="MWW38" s="131"/>
      <c r="MWX38" s="131"/>
      <c r="MWY38" s="131"/>
      <c r="MWZ38" s="131"/>
      <c r="MXA38" s="131"/>
      <c r="MXB38" s="132"/>
      <c r="MXC38" s="131"/>
      <c r="MXD38" s="131"/>
      <c r="MXE38" s="131"/>
      <c r="MXF38" s="131"/>
      <c r="MXG38" s="131"/>
      <c r="MXH38" s="131"/>
      <c r="MXI38" s="131"/>
      <c r="MXJ38" s="131"/>
      <c r="MXK38" s="132"/>
      <c r="MXL38" s="131"/>
      <c r="MXM38" s="131"/>
      <c r="MXN38" s="131"/>
      <c r="MXO38" s="131"/>
      <c r="MXP38" s="131"/>
      <c r="MXQ38" s="131"/>
      <c r="MXR38" s="131"/>
      <c r="MXS38" s="131"/>
      <c r="MXT38" s="132"/>
      <c r="MXU38" s="131"/>
      <c r="MXV38" s="131"/>
      <c r="MXW38" s="131"/>
      <c r="MXX38" s="131"/>
      <c r="MXY38" s="131"/>
      <c r="MXZ38" s="131"/>
      <c r="MYA38" s="131"/>
      <c r="MYB38" s="131"/>
      <c r="MYC38" s="132"/>
      <c r="MYD38" s="131"/>
      <c r="MYE38" s="131"/>
      <c r="MYF38" s="131"/>
      <c r="MYG38" s="131"/>
      <c r="MYH38" s="131"/>
      <c r="MYI38" s="131"/>
      <c r="MYJ38" s="131"/>
      <c r="MYK38" s="131"/>
      <c r="MYL38" s="132"/>
      <c r="MYM38" s="131"/>
      <c r="MYN38" s="131"/>
      <c r="MYO38" s="131"/>
      <c r="MYP38" s="131"/>
      <c r="MYQ38" s="131"/>
      <c r="MYR38" s="131"/>
      <c r="MYS38" s="131"/>
      <c r="MYT38" s="131"/>
      <c r="MYU38" s="132"/>
      <c r="MYV38" s="131"/>
      <c r="MYW38" s="131"/>
      <c r="MYX38" s="131"/>
      <c r="MYY38" s="131"/>
      <c r="MYZ38" s="131"/>
      <c r="MZA38" s="131"/>
      <c r="MZB38" s="131"/>
      <c r="MZC38" s="131"/>
      <c r="MZD38" s="132"/>
      <c r="MZE38" s="131"/>
      <c r="MZF38" s="131"/>
      <c r="MZG38" s="131"/>
      <c r="MZH38" s="131"/>
      <c r="MZI38" s="131"/>
      <c r="MZJ38" s="131"/>
      <c r="MZK38" s="131"/>
      <c r="MZL38" s="131"/>
      <c r="MZM38" s="132"/>
      <c r="MZN38" s="131"/>
      <c r="MZO38" s="131"/>
      <c r="MZP38" s="131"/>
      <c r="MZQ38" s="131"/>
      <c r="MZR38" s="131"/>
      <c r="MZS38" s="131"/>
      <c r="MZT38" s="131"/>
      <c r="MZU38" s="131"/>
      <c r="MZV38" s="132"/>
      <c r="MZW38" s="131"/>
      <c r="MZX38" s="131"/>
      <c r="MZY38" s="131"/>
      <c r="MZZ38" s="131"/>
      <c r="NAA38" s="131"/>
      <c r="NAB38" s="131"/>
      <c r="NAC38" s="131"/>
      <c r="NAD38" s="131"/>
      <c r="NAE38" s="132"/>
      <c r="NAF38" s="131"/>
      <c r="NAG38" s="131"/>
      <c r="NAH38" s="131"/>
      <c r="NAI38" s="131"/>
      <c r="NAJ38" s="131"/>
      <c r="NAK38" s="131"/>
      <c r="NAL38" s="131"/>
      <c r="NAM38" s="131"/>
      <c r="NAN38" s="132"/>
      <c r="NAO38" s="131"/>
      <c r="NAP38" s="131"/>
      <c r="NAQ38" s="131"/>
      <c r="NAR38" s="131"/>
      <c r="NAS38" s="131"/>
      <c r="NAT38" s="131"/>
      <c r="NAU38" s="131"/>
      <c r="NAV38" s="131"/>
      <c r="NAW38" s="132"/>
      <c r="NAX38" s="131"/>
      <c r="NAY38" s="131"/>
      <c r="NAZ38" s="131"/>
      <c r="NBA38" s="131"/>
      <c r="NBB38" s="131"/>
      <c r="NBC38" s="131"/>
      <c r="NBD38" s="131"/>
      <c r="NBE38" s="131"/>
      <c r="NBF38" s="132"/>
      <c r="NBG38" s="131"/>
      <c r="NBH38" s="131"/>
      <c r="NBI38" s="131"/>
      <c r="NBJ38" s="131"/>
      <c r="NBK38" s="131"/>
      <c r="NBL38" s="131"/>
      <c r="NBM38" s="131"/>
      <c r="NBN38" s="131"/>
      <c r="NBO38" s="132"/>
      <c r="NBP38" s="131"/>
      <c r="NBQ38" s="131"/>
      <c r="NBR38" s="131"/>
      <c r="NBS38" s="131"/>
      <c r="NBT38" s="131"/>
      <c r="NBU38" s="131"/>
      <c r="NBV38" s="131"/>
      <c r="NBW38" s="131"/>
      <c r="NBX38" s="132"/>
      <c r="NBY38" s="131"/>
      <c r="NBZ38" s="131"/>
      <c r="NCA38" s="131"/>
      <c r="NCB38" s="131"/>
      <c r="NCC38" s="131"/>
      <c r="NCD38" s="131"/>
      <c r="NCE38" s="131"/>
      <c r="NCF38" s="131"/>
      <c r="NCG38" s="132"/>
      <c r="NCH38" s="131"/>
      <c r="NCI38" s="131"/>
      <c r="NCJ38" s="131"/>
      <c r="NCK38" s="131"/>
      <c r="NCL38" s="131"/>
      <c r="NCM38" s="131"/>
      <c r="NCN38" s="131"/>
      <c r="NCO38" s="131"/>
      <c r="NCP38" s="132"/>
      <c r="NCQ38" s="131"/>
      <c r="NCR38" s="131"/>
      <c r="NCS38" s="131"/>
      <c r="NCT38" s="131"/>
      <c r="NCU38" s="131"/>
      <c r="NCV38" s="131"/>
      <c r="NCW38" s="131"/>
      <c r="NCX38" s="131"/>
      <c r="NCY38" s="132"/>
      <c r="NCZ38" s="131"/>
      <c r="NDA38" s="131"/>
      <c r="NDB38" s="131"/>
      <c r="NDC38" s="131"/>
      <c r="NDD38" s="131"/>
      <c r="NDE38" s="131"/>
      <c r="NDF38" s="131"/>
      <c r="NDG38" s="131"/>
      <c r="NDH38" s="132"/>
      <c r="NDI38" s="131"/>
      <c r="NDJ38" s="131"/>
      <c r="NDK38" s="131"/>
      <c r="NDL38" s="131"/>
      <c r="NDM38" s="131"/>
      <c r="NDN38" s="131"/>
      <c r="NDO38" s="131"/>
      <c r="NDP38" s="131"/>
      <c r="NDQ38" s="132"/>
      <c r="NDR38" s="131"/>
      <c r="NDS38" s="131"/>
      <c r="NDT38" s="131"/>
      <c r="NDU38" s="131"/>
      <c r="NDV38" s="131"/>
      <c r="NDW38" s="131"/>
      <c r="NDX38" s="131"/>
      <c r="NDY38" s="131"/>
      <c r="NDZ38" s="132"/>
      <c r="NEA38" s="131"/>
      <c r="NEB38" s="131"/>
      <c r="NEC38" s="131"/>
      <c r="NED38" s="131"/>
      <c r="NEE38" s="131"/>
      <c r="NEF38" s="131"/>
      <c r="NEG38" s="131"/>
      <c r="NEH38" s="131"/>
      <c r="NEI38" s="132"/>
      <c r="NEJ38" s="131"/>
      <c r="NEK38" s="131"/>
      <c r="NEL38" s="131"/>
      <c r="NEM38" s="131"/>
      <c r="NEN38" s="131"/>
      <c r="NEO38" s="131"/>
      <c r="NEP38" s="131"/>
      <c r="NEQ38" s="131"/>
      <c r="NER38" s="132"/>
      <c r="NES38" s="131"/>
      <c r="NET38" s="131"/>
      <c r="NEU38" s="131"/>
      <c r="NEV38" s="131"/>
      <c r="NEW38" s="131"/>
      <c r="NEX38" s="131"/>
      <c r="NEY38" s="131"/>
      <c r="NEZ38" s="131"/>
      <c r="NFA38" s="132"/>
      <c r="NFB38" s="131"/>
      <c r="NFC38" s="131"/>
      <c r="NFD38" s="131"/>
      <c r="NFE38" s="131"/>
      <c r="NFF38" s="131"/>
      <c r="NFG38" s="131"/>
      <c r="NFH38" s="131"/>
      <c r="NFI38" s="131"/>
      <c r="NFJ38" s="132"/>
      <c r="NFK38" s="131"/>
      <c r="NFL38" s="131"/>
      <c r="NFM38" s="131"/>
      <c r="NFN38" s="131"/>
      <c r="NFO38" s="131"/>
      <c r="NFP38" s="131"/>
      <c r="NFQ38" s="131"/>
      <c r="NFR38" s="131"/>
      <c r="NFS38" s="132"/>
      <c r="NFT38" s="131"/>
      <c r="NFU38" s="131"/>
      <c r="NFV38" s="131"/>
      <c r="NFW38" s="131"/>
      <c r="NFX38" s="131"/>
      <c r="NFY38" s="131"/>
      <c r="NFZ38" s="131"/>
      <c r="NGA38" s="131"/>
      <c r="NGB38" s="132"/>
      <c r="NGC38" s="131"/>
      <c r="NGD38" s="131"/>
      <c r="NGE38" s="131"/>
      <c r="NGF38" s="131"/>
      <c r="NGG38" s="131"/>
      <c r="NGH38" s="131"/>
      <c r="NGI38" s="131"/>
      <c r="NGJ38" s="131"/>
      <c r="NGK38" s="132"/>
      <c r="NGL38" s="131"/>
      <c r="NGM38" s="131"/>
      <c r="NGN38" s="131"/>
      <c r="NGO38" s="131"/>
      <c r="NGP38" s="131"/>
      <c r="NGQ38" s="131"/>
      <c r="NGR38" s="131"/>
      <c r="NGS38" s="131"/>
      <c r="NGT38" s="132"/>
      <c r="NGU38" s="131"/>
      <c r="NGV38" s="131"/>
      <c r="NGW38" s="131"/>
      <c r="NGX38" s="131"/>
      <c r="NGY38" s="131"/>
      <c r="NGZ38" s="131"/>
      <c r="NHA38" s="131"/>
      <c r="NHB38" s="131"/>
      <c r="NHC38" s="132"/>
      <c r="NHD38" s="131"/>
      <c r="NHE38" s="131"/>
      <c r="NHF38" s="131"/>
      <c r="NHG38" s="131"/>
      <c r="NHH38" s="131"/>
      <c r="NHI38" s="131"/>
      <c r="NHJ38" s="131"/>
      <c r="NHK38" s="131"/>
      <c r="NHL38" s="132"/>
      <c r="NHM38" s="131"/>
      <c r="NHN38" s="131"/>
      <c r="NHO38" s="131"/>
      <c r="NHP38" s="131"/>
      <c r="NHQ38" s="131"/>
      <c r="NHR38" s="131"/>
      <c r="NHS38" s="131"/>
      <c r="NHT38" s="131"/>
      <c r="NHU38" s="132"/>
      <c r="NHV38" s="131"/>
      <c r="NHW38" s="131"/>
      <c r="NHX38" s="131"/>
      <c r="NHY38" s="131"/>
      <c r="NHZ38" s="131"/>
      <c r="NIA38" s="131"/>
      <c r="NIB38" s="131"/>
      <c r="NIC38" s="131"/>
      <c r="NID38" s="132"/>
      <c r="NIE38" s="131"/>
      <c r="NIF38" s="131"/>
      <c r="NIG38" s="131"/>
      <c r="NIH38" s="131"/>
      <c r="NII38" s="131"/>
      <c r="NIJ38" s="131"/>
      <c r="NIK38" s="131"/>
      <c r="NIL38" s="131"/>
      <c r="NIM38" s="132"/>
      <c r="NIN38" s="131"/>
      <c r="NIO38" s="131"/>
      <c r="NIP38" s="131"/>
      <c r="NIQ38" s="131"/>
      <c r="NIR38" s="131"/>
      <c r="NIS38" s="131"/>
      <c r="NIT38" s="131"/>
      <c r="NIU38" s="131"/>
      <c r="NIV38" s="132"/>
      <c r="NIW38" s="131"/>
      <c r="NIX38" s="131"/>
      <c r="NIY38" s="131"/>
      <c r="NIZ38" s="131"/>
      <c r="NJA38" s="131"/>
      <c r="NJB38" s="131"/>
      <c r="NJC38" s="131"/>
      <c r="NJD38" s="131"/>
      <c r="NJE38" s="132"/>
      <c r="NJF38" s="131"/>
      <c r="NJG38" s="131"/>
      <c r="NJH38" s="131"/>
      <c r="NJI38" s="131"/>
      <c r="NJJ38" s="131"/>
      <c r="NJK38" s="131"/>
      <c r="NJL38" s="131"/>
      <c r="NJM38" s="131"/>
      <c r="NJN38" s="132"/>
      <c r="NJO38" s="131"/>
      <c r="NJP38" s="131"/>
      <c r="NJQ38" s="131"/>
      <c r="NJR38" s="131"/>
      <c r="NJS38" s="131"/>
      <c r="NJT38" s="131"/>
      <c r="NJU38" s="131"/>
      <c r="NJV38" s="131"/>
      <c r="NJW38" s="132"/>
      <c r="NJX38" s="131"/>
      <c r="NJY38" s="131"/>
      <c r="NJZ38" s="131"/>
      <c r="NKA38" s="131"/>
      <c r="NKB38" s="131"/>
      <c r="NKC38" s="131"/>
      <c r="NKD38" s="131"/>
      <c r="NKE38" s="131"/>
      <c r="NKF38" s="132"/>
      <c r="NKG38" s="131"/>
      <c r="NKH38" s="131"/>
      <c r="NKI38" s="131"/>
      <c r="NKJ38" s="131"/>
      <c r="NKK38" s="131"/>
      <c r="NKL38" s="131"/>
      <c r="NKM38" s="131"/>
      <c r="NKN38" s="131"/>
      <c r="NKO38" s="132"/>
      <c r="NKP38" s="131"/>
      <c r="NKQ38" s="131"/>
      <c r="NKR38" s="131"/>
      <c r="NKS38" s="131"/>
      <c r="NKT38" s="131"/>
      <c r="NKU38" s="131"/>
      <c r="NKV38" s="131"/>
      <c r="NKW38" s="131"/>
      <c r="NKX38" s="132"/>
      <c r="NKY38" s="131"/>
      <c r="NKZ38" s="131"/>
      <c r="NLA38" s="131"/>
      <c r="NLB38" s="131"/>
      <c r="NLC38" s="131"/>
      <c r="NLD38" s="131"/>
      <c r="NLE38" s="131"/>
      <c r="NLF38" s="131"/>
      <c r="NLG38" s="132"/>
      <c r="NLH38" s="131"/>
      <c r="NLI38" s="131"/>
      <c r="NLJ38" s="131"/>
      <c r="NLK38" s="131"/>
      <c r="NLL38" s="131"/>
      <c r="NLM38" s="131"/>
      <c r="NLN38" s="131"/>
      <c r="NLO38" s="131"/>
      <c r="NLP38" s="132"/>
      <c r="NLQ38" s="131"/>
      <c r="NLR38" s="131"/>
      <c r="NLS38" s="131"/>
      <c r="NLT38" s="131"/>
      <c r="NLU38" s="131"/>
      <c r="NLV38" s="131"/>
      <c r="NLW38" s="131"/>
      <c r="NLX38" s="131"/>
      <c r="NLY38" s="132"/>
      <c r="NLZ38" s="131"/>
      <c r="NMA38" s="131"/>
      <c r="NMB38" s="131"/>
      <c r="NMC38" s="131"/>
      <c r="NMD38" s="131"/>
      <c r="NME38" s="131"/>
      <c r="NMF38" s="131"/>
      <c r="NMG38" s="131"/>
      <c r="NMH38" s="132"/>
      <c r="NMI38" s="131"/>
      <c r="NMJ38" s="131"/>
      <c r="NMK38" s="131"/>
      <c r="NML38" s="131"/>
      <c r="NMM38" s="131"/>
      <c r="NMN38" s="131"/>
      <c r="NMO38" s="131"/>
      <c r="NMP38" s="131"/>
      <c r="NMQ38" s="132"/>
      <c r="NMR38" s="131"/>
      <c r="NMS38" s="131"/>
      <c r="NMT38" s="131"/>
      <c r="NMU38" s="131"/>
      <c r="NMV38" s="131"/>
      <c r="NMW38" s="131"/>
      <c r="NMX38" s="131"/>
      <c r="NMY38" s="131"/>
      <c r="NMZ38" s="132"/>
      <c r="NNA38" s="131"/>
      <c r="NNB38" s="131"/>
      <c r="NNC38" s="131"/>
      <c r="NND38" s="131"/>
      <c r="NNE38" s="131"/>
      <c r="NNF38" s="131"/>
      <c r="NNG38" s="131"/>
      <c r="NNH38" s="131"/>
      <c r="NNI38" s="132"/>
      <c r="NNJ38" s="131"/>
      <c r="NNK38" s="131"/>
      <c r="NNL38" s="131"/>
      <c r="NNM38" s="131"/>
      <c r="NNN38" s="131"/>
      <c r="NNO38" s="131"/>
      <c r="NNP38" s="131"/>
      <c r="NNQ38" s="131"/>
      <c r="NNR38" s="132"/>
      <c r="NNS38" s="131"/>
      <c r="NNT38" s="131"/>
      <c r="NNU38" s="131"/>
      <c r="NNV38" s="131"/>
      <c r="NNW38" s="131"/>
      <c r="NNX38" s="131"/>
      <c r="NNY38" s="131"/>
      <c r="NNZ38" s="131"/>
      <c r="NOA38" s="132"/>
      <c r="NOB38" s="131"/>
      <c r="NOC38" s="131"/>
      <c r="NOD38" s="131"/>
      <c r="NOE38" s="131"/>
      <c r="NOF38" s="131"/>
      <c r="NOG38" s="131"/>
      <c r="NOH38" s="131"/>
      <c r="NOI38" s="131"/>
      <c r="NOJ38" s="132"/>
      <c r="NOK38" s="131"/>
      <c r="NOL38" s="131"/>
      <c r="NOM38" s="131"/>
      <c r="NON38" s="131"/>
      <c r="NOO38" s="131"/>
      <c r="NOP38" s="131"/>
      <c r="NOQ38" s="131"/>
      <c r="NOR38" s="131"/>
      <c r="NOS38" s="132"/>
      <c r="NOT38" s="131"/>
      <c r="NOU38" s="131"/>
      <c r="NOV38" s="131"/>
      <c r="NOW38" s="131"/>
      <c r="NOX38" s="131"/>
      <c r="NOY38" s="131"/>
      <c r="NOZ38" s="131"/>
      <c r="NPA38" s="131"/>
      <c r="NPB38" s="132"/>
      <c r="NPC38" s="131"/>
      <c r="NPD38" s="131"/>
      <c r="NPE38" s="131"/>
      <c r="NPF38" s="131"/>
      <c r="NPG38" s="131"/>
      <c r="NPH38" s="131"/>
      <c r="NPI38" s="131"/>
      <c r="NPJ38" s="131"/>
      <c r="NPK38" s="132"/>
      <c r="NPL38" s="131"/>
      <c r="NPM38" s="131"/>
      <c r="NPN38" s="131"/>
      <c r="NPO38" s="131"/>
      <c r="NPP38" s="131"/>
      <c r="NPQ38" s="131"/>
      <c r="NPR38" s="131"/>
      <c r="NPS38" s="131"/>
      <c r="NPT38" s="132"/>
      <c r="NPU38" s="131"/>
      <c r="NPV38" s="131"/>
      <c r="NPW38" s="131"/>
      <c r="NPX38" s="131"/>
      <c r="NPY38" s="131"/>
      <c r="NPZ38" s="131"/>
      <c r="NQA38" s="131"/>
      <c r="NQB38" s="131"/>
      <c r="NQC38" s="132"/>
      <c r="NQD38" s="131"/>
      <c r="NQE38" s="131"/>
      <c r="NQF38" s="131"/>
      <c r="NQG38" s="131"/>
      <c r="NQH38" s="131"/>
      <c r="NQI38" s="131"/>
      <c r="NQJ38" s="131"/>
      <c r="NQK38" s="131"/>
      <c r="NQL38" s="132"/>
      <c r="NQM38" s="131"/>
      <c r="NQN38" s="131"/>
      <c r="NQO38" s="131"/>
      <c r="NQP38" s="131"/>
      <c r="NQQ38" s="131"/>
      <c r="NQR38" s="131"/>
      <c r="NQS38" s="131"/>
      <c r="NQT38" s="131"/>
      <c r="NQU38" s="132"/>
      <c r="NQV38" s="131"/>
      <c r="NQW38" s="131"/>
      <c r="NQX38" s="131"/>
      <c r="NQY38" s="131"/>
      <c r="NQZ38" s="131"/>
      <c r="NRA38" s="131"/>
      <c r="NRB38" s="131"/>
      <c r="NRC38" s="131"/>
      <c r="NRD38" s="132"/>
      <c r="NRE38" s="131"/>
      <c r="NRF38" s="131"/>
      <c r="NRG38" s="131"/>
      <c r="NRH38" s="131"/>
      <c r="NRI38" s="131"/>
      <c r="NRJ38" s="131"/>
      <c r="NRK38" s="131"/>
      <c r="NRL38" s="131"/>
      <c r="NRM38" s="132"/>
      <c r="NRN38" s="131"/>
      <c r="NRO38" s="131"/>
      <c r="NRP38" s="131"/>
      <c r="NRQ38" s="131"/>
      <c r="NRR38" s="131"/>
      <c r="NRS38" s="131"/>
      <c r="NRT38" s="131"/>
      <c r="NRU38" s="131"/>
      <c r="NRV38" s="132"/>
      <c r="NRW38" s="131"/>
      <c r="NRX38" s="131"/>
      <c r="NRY38" s="131"/>
      <c r="NRZ38" s="131"/>
      <c r="NSA38" s="131"/>
      <c r="NSB38" s="131"/>
      <c r="NSC38" s="131"/>
      <c r="NSD38" s="131"/>
      <c r="NSE38" s="132"/>
      <c r="NSF38" s="131"/>
      <c r="NSG38" s="131"/>
      <c r="NSH38" s="131"/>
      <c r="NSI38" s="131"/>
      <c r="NSJ38" s="131"/>
      <c r="NSK38" s="131"/>
      <c r="NSL38" s="131"/>
      <c r="NSM38" s="131"/>
      <c r="NSN38" s="132"/>
      <c r="NSO38" s="131"/>
      <c r="NSP38" s="131"/>
      <c r="NSQ38" s="131"/>
      <c r="NSR38" s="131"/>
      <c r="NSS38" s="131"/>
      <c r="NST38" s="131"/>
      <c r="NSU38" s="131"/>
      <c r="NSV38" s="131"/>
      <c r="NSW38" s="132"/>
      <c r="NSX38" s="131"/>
      <c r="NSY38" s="131"/>
      <c r="NSZ38" s="131"/>
      <c r="NTA38" s="131"/>
      <c r="NTB38" s="131"/>
      <c r="NTC38" s="131"/>
      <c r="NTD38" s="131"/>
      <c r="NTE38" s="131"/>
      <c r="NTF38" s="132"/>
      <c r="NTG38" s="131"/>
      <c r="NTH38" s="131"/>
      <c r="NTI38" s="131"/>
      <c r="NTJ38" s="131"/>
      <c r="NTK38" s="131"/>
      <c r="NTL38" s="131"/>
      <c r="NTM38" s="131"/>
      <c r="NTN38" s="131"/>
      <c r="NTO38" s="132"/>
      <c r="NTP38" s="131"/>
      <c r="NTQ38" s="131"/>
      <c r="NTR38" s="131"/>
      <c r="NTS38" s="131"/>
      <c r="NTT38" s="131"/>
      <c r="NTU38" s="131"/>
      <c r="NTV38" s="131"/>
      <c r="NTW38" s="131"/>
      <c r="NTX38" s="132"/>
      <c r="NTY38" s="131"/>
      <c r="NTZ38" s="131"/>
      <c r="NUA38" s="131"/>
      <c r="NUB38" s="131"/>
      <c r="NUC38" s="131"/>
      <c r="NUD38" s="131"/>
      <c r="NUE38" s="131"/>
      <c r="NUF38" s="131"/>
      <c r="NUG38" s="132"/>
      <c r="NUH38" s="131"/>
      <c r="NUI38" s="131"/>
      <c r="NUJ38" s="131"/>
      <c r="NUK38" s="131"/>
      <c r="NUL38" s="131"/>
      <c r="NUM38" s="131"/>
      <c r="NUN38" s="131"/>
      <c r="NUO38" s="131"/>
      <c r="NUP38" s="132"/>
      <c r="NUQ38" s="131"/>
      <c r="NUR38" s="131"/>
      <c r="NUS38" s="131"/>
      <c r="NUT38" s="131"/>
      <c r="NUU38" s="131"/>
      <c r="NUV38" s="131"/>
      <c r="NUW38" s="131"/>
      <c r="NUX38" s="131"/>
      <c r="NUY38" s="132"/>
      <c r="NUZ38" s="131"/>
      <c r="NVA38" s="131"/>
      <c r="NVB38" s="131"/>
      <c r="NVC38" s="131"/>
      <c r="NVD38" s="131"/>
      <c r="NVE38" s="131"/>
      <c r="NVF38" s="131"/>
      <c r="NVG38" s="131"/>
      <c r="NVH38" s="132"/>
      <c r="NVI38" s="131"/>
      <c r="NVJ38" s="131"/>
      <c r="NVK38" s="131"/>
      <c r="NVL38" s="131"/>
      <c r="NVM38" s="131"/>
      <c r="NVN38" s="131"/>
      <c r="NVO38" s="131"/>
      <c r="NVP38" s="131"/>
      <c r="NVQ38" s="132"/>
      <c r="NVR38" s="131"/>
      <c r="NVS38" s="131"/>
      <c r="NVT38" s="131"/>
      <c r="NVU38" s="131"/>
      <c r="NVV38" s="131"/>
      <c r="NVW38" s="131"/>
      <c r="NVX38" s="131"/>
      <c r="NVY38" s="131"/>
      <c r="NVZ38" s="132"/>
      <c r="NWA38" s="131"/>
      <c r="NWB38" s="131"/>
      <c r="NWC38" s="131"/>
      <c r="NWD38" s="131"/>
      <c r="NWE38" s="131"/>
      <c r="NWF38" s="131"/>
      <c r="NWG38" s="131"/>
      <c r="NWH38" s="131"/>
      <c r="NWI38" s="132"/>
      <c r="NWJ38" s="131"/>
      <c r="NWK38" s="131"/>
      <c r="NWL38" s="131"/>
      <c r="NWM38" s="131"/>
      <c r="NWN38" s="131"/>
      <c r="NWO38" s="131"/>
      <c r="NWP38" s="131"/>
      <c r="NWQ38" s="131"/>
      <c r="NWR38" s="132"/>
      <c r="NWS38" s="131"/>
      <c r="NWT38" s="131"/>
      <c r="NWU38" s="131"/>
      <c r="NWV38" s="131"/>
      <c r="NWW38" s="131"/>
      <c r="NWX38" s="131"/>
      <c r="NWY38" s="131"/>
      <c r="NWZ38" s="131"/>
      <c r="NXA38" s="132"/>
      <c r="NXB38" s="131"/>
      <c r="NXC38" s="131"/>
      <c r="NXD38" s="131"/>
      <c r="NXE38" s="131"/>
      <c r="NXF38" s="131"/>
      <c r="NXG38" s="131"/>
      <c r="NXH38" s="131"/>
      <c r="NXI38" s="131"/>
      <c r="NXJ38" s="132"/>
      <c r="NXK38" s="131"/>
      <c r="NXL38" s="131"/>
      <c r="NXM38" s="131"/>
      <c r="NXN38" s="131"/>
      <c r="NXO38" s="131"/>
      <c r="NXP38" s="131"/>
      <c r="NXQ38" s="131"/>
      <c r="NXR38" s="131"/>
      <c r="NXS38" s="132"/>
      <c r="NXT38" s="131"/>
      <c r="NXU38" s="131"/>
      <c r="NXV38" s="131"/>
      <c r="NXW38" s="131"/>
      <c r="NXX38" s="131"/>
      <c r="NXY38" s="131"/>
      <c r="NXZ38" s="131"/>
      <c r="NYA38" s="131"/>
      <c r="NYB38" s="132"/>
      <c r="NYC38" s="131"/>
      <c r="NYD38" s="131"/>
      <c r="NYE38" s="131"/>
      <c r="NYF38" s="131"/>
      <c r="NYG38" s="131"/>
      <c r="NYH38" s="131"/>
      <c r="NYI38" s="131"/>
      <c r="NYJ38" s="131"/>
      <c r="NYK38" s="132"/>
      <c r="NYL38" s="131"/>
      <c r="NYM38" s="131"/>
      <c r="NYN38" s="131"/>
      <c r="NYO38" s="131"/>
      <c r="NYP38" s="131"/>
      <c r="NYQ38" s="131"/>
      <c r="NYR38" s="131"/>
      <c r="NYS38" s="131"/>
      <c r="NYT38" s="132"/>
      <c r="NYU38" s="131"/>
      <c r="NYV38" s="131"/>
      <c r="NYW38" s="131"/>
      <c r="NYX38" s="131"/>
      <c r="NYY38" s="131"/>
      <c r="NYZ38" s="131"/>
      <c r="NZA38" s="131"/>
      <c r="NZB38" s="131"/>
      <c r="NZC38" s="132"/>
      <c r="NZD38" s="131"/>
      <c r="NZE38" s="131"/>
      <c r="NZF38" s="131"/>
      <c r="NZG38" s="131"/>
      <c r="NZH38" s="131"/>
      <c r="NZI38" s="131"/>
      <c r="NZJ38" s="131"/>
      <c r="NZK38" s="131"/>
      <c r="NZL38" s="132"/>
      <c r="NZM38" s="131"/>
      <c r="NZN38" s="131"/>
      <c r="NZO38" s="131"/>
      <c r="NZP38" s="131"/>
      <c r="NZQ38" s="131"/>
      <c r="NZR38" s="131"/>
      <c r="NZS38" s="131"/>
      <c r="NZT38" s="131"/>
      <c r="NZU38" s="132"/>
      <c r="NZV38" s="131"/>
      <c r="NZW38" s="131"/>
      <c r="NZX38" s="131"/>
      <c r="NZY38" s="131"/>
      <c r="NZZ38" s="131"/>
      <c r="OAA38" s="131"/>
      <c r="OAB38" s="131"/>
      <c r="OAC38" s="131"/>
      <c r="OAD38" s="132"/>
      <c r="OAE38" s="131"/>
      <c r="OAF38" s="131"/>
      <c r="OAG38" s="131"/>
      <c r="OAH38" s="131"/>
      <c r="OAI38" s="131"/>
      <c r="OAJ38" s="131"/>
      <c r="OAK38" s="131"/>
      <c r="OAL38" s="131"/>
      <c r="OAM38" s="132"/>
      <c r="OAN38" s="131"/>
      <c r="OAO38" s="131"/>
      <c r="OAP38" s="131"/>
      <c r="OAQ38" s="131"/>
      <c r="OAR38" s="131"/>
      <c r="OAS38" s="131"/>
      <c r="OAT38" s="131"/>
      <c r="OAU38" s="131"/>
      <c r="OAV38" s="132"/>
      <c r="OAW38" s="131"/>
      <c r="OAX38" s="131"/>
      <c r="OAY38" s="131"/>
      <c r="OAZ38" s="131"/>
      <c r="OBA38" s="131"/>
      <c r="OBB38" s="131"/>
      <c r="OBC38" s="131"/>
      <c r="OBD38" s="131"/>
      <c r="OBE38" s="132"/>
      <c r="OBF38" s="131"/>
      <c r="OBG38" s="131"/>
      <c r="OBH38" s="131"/>
      <c r="OBI38" s="131"/>
      <c r="OBJ38" s="131"/>
      <c r="OBK38" s="131"/>
      <c r="OBL38" s="131"/>
      <c r="OBM38" s="131"/>
      <c r="OBN38" s="132"/>
      <c r="OBO38" s="131"/>
      <c r="OBP38" s="131"/>
      <c r="OBQ38" s="131"/>
      <c r="OBR38" s="131"/>
      <c r="OBS38" s="131"/>
      <c r="OBT38" s="131"/>
      <c r="OBU38" s="131"/>
      <c r="OBV38" s="131"/>
      <c r="OBW38" s="132"/>
      <c r="OBX38" s="131"/>
      <c r="OBY38" s="131"/>
      <c r="OBZ38" s="131"/>
      <c r="OCA38" s="131"/>
      <c r="OCB38" s="131"/>
      <c r="OCC38" s="131"/>
      <c r="OCD38" s="131"/>
      <c r="OCE38" s="131"/>
      <c r="OCF38" s="132"/>
      <c r="OCG38" s="131"/>
      <c r="OCH38" s="131"/>
      <c r="OCI38" s="131"/>
      <c r="OCJ38" s="131"/>
      <c r="OCK38" s="131"/>
      <c r="OCL38" s="131"/>
      <c r="OCM38" s="131"/>
      <c r="OCN38" s="131"/>
      <c r="OCO38" s="132"/>
      <c r="OCP38" s="131"/>
      <c r="OCQ38" s="131"/>
      <c r="OCR38" s="131"/>
      <c r="OCS38" s="131"/>
      <c r="OCT38" s="131"/>
      <c r="OCU38" s="131"/>
      <c r="OCV38" s="131"/>
      <c r="OCW38" s="131"/>
      <c r="OCX38" s="132"/>
      <c r="OCY38" s="131"/>
      <c r="OCZ38" s="131"/>
      <c r="ODA38" s="131"/>
      <c r="ODB38" s="131"/>
      <c r="ODC38" s="131"/>
      <c r="ODD38" s="131"/>
      <c r="ODE38" s="131"/>
      <c r="ODF38" s="131"/>
      <c r="ODG38" s="132"/>
      <c r="ODH38" s="131"/>
      <c r="ODI38" s="131"/>
      <c r="ODJ38" s="131"/>
      <c r="ODK38" s="131"/>
      <c r="ODL38" s="131"/>
      <c r="ODM38" s="131"/>
      <c r="ODN38" s="131"/>
      <c r="ODO38" s="131"/>
      <c r="ODP38" s="132"/>
      <c r="ODQ38" s="131"/>
      <c r="ODR38" s="131"/>
      <c r="ODS38" s="131"/>
      <c r="ODT38" s="131"/>
      <c r="ODU38" s="131"/>
      <c r="ODV38" s="131"/>
      <c r="ODW38" s="131"/>
      <c r="ODX38" s="131"/>
      <c r="ODY38" s="132"/>
      <c r="ODZ38" s="131"/>
      <c r="OEA38" s="131"/>
      <c r="OEB38" s="131"/>
      <c r="OEC38" s="131"/>
      <c r="OED38" s="131"/>
      <c r="OEE38" s="131"/>
      <c r="OEF38" s="131"/>
      <c r="OEG38" s="131"/>
      <c r="OEH38" s="132"/>
      <c r="OEI38" s="131"/>
      <c r="OEJ38" s="131"/>
      <c r="OEK38" s="131"/>
      <c r="OEL38" s="131"/>
      <c r="OEM38" s="131"/>
      <c r="OEN38" s="131"/>
      <c r="OEO38" s="131"/>
      <c r="OEP38" s="131"/>
      <c r="OEQ38" s="132"/>
      <c r="OER38" s="131"/>
      <c r="OES38" s="131"/>
      <c r="OET38" s="131"/>
      <c r="OEU38" s="131"/>
      <c r="OEV38" s="131"/>
      <c r="OEW38" s="131"/>
      <c r="OEX38" s="131"/>
      <c r="OEY38" s="131"/>
      <c r="OEZ38" s="132"/>
      <c r="OFA38" s="131"/>
      <c r="OFB38" s="131"/>
      <c r="OFC38" s="131"/>
      <c r="OFD38" s="131"/>
      <c r="OFE38" s="131"/>
      <c r="OFF38" s="131"/>
      <c r="OFG38" s="131"/>
      <c r="OFH38" s="131"/>
      <c r="OFI38" s="132"/>
      <c r="OFJ38" s="131"/>
      <c r="OFK38" s="131"/>
      <c r="OFL38" s="131"/>
      <c r="OFM38" s="131"/>
      <c r="OFN38" s="131"/>
      <c r="OFO38" s="131"/>
      <c r="OFP38" s="131"/>
      <c r="OFQ38" s="131"/>
      <c r="OFR38" s="132"/>
      <c r="OFS38" s="131"/>
      <c r="OFT38" s="131"/>
      <c r="OFU38" s="131"/>
      <c r="OFV38" s="131"/>
      <c r="OFW38" s="131"/>
      <c r="OFX38" s="131"/>
      <c r="OFY38" s="131"/>
      <c r="OFZ38" s="131"/>
      <c r="OGA38" s="132"/>
      <c r="OGB38" s="131"/>
      <c r="OGC38" s="131"/>
      <c r="OGD38" s="131"/>
      <c r="OGE38" s="131"/>
      <c r="OGF38" s="131"/>
      <c r="OGG38" s="131"/>
      <c r="OGH38" s="131"/>
      <c r="OGI38" s="131"/>
      <c r="OGJ38" s="132"/>
      <c r="OGK38" s="131"/>
      <c r="OGL38" s="131"/>
      <c r="OGM38" s="131"/>
      <c r="OGN38" s="131"/>
      <c r="OGO38" s="131"/>
      <c r="OGP38" s="131"/>
      <c r="OGQ38" s="131"/>
      <c r="OGR38" s="131"/>
      <c r="OGS38" s="132"/>
      <c r="OGT38" s="131"/>
      <c r="OGU38" s="131"/>
      <c r="OGV38" s="131"/>
      <c r="OGW38" s="131"/>
      <c r="OGX38" s="131"/>
      <c r="OGY38" s="131"/>
      <c r="OGZ38" s="131"/>
      <c r="OHA38" s="131"/>
      <c r="OHB38" s="132"/>
      <c r="OHC38" s="131"/>
      <c r="OHD38" s="131"/>
      <c r="OHE38" s="131"/>
      <c r="OHF38" s="131"/>
      <c r="OHG38" s="131"/>
      <c r="OHH38" s="131"/>
      <c r="OHI38" s="131"/>
      <c r="OHJ38" s="131"/>
      <c r="OHK38" s="132"/>
      <c r="OHL38" s="131"/>
      <c r="OHM38" s="131"/>
      <c r="OHN38" s="131"/>
      <c r="OHO38" s="131"/>
      <c r="OHP38" s="131"/>
      <c r="OHQ38" s="131"/>
      <c r="OHR38" s="131"/>
      <c r="OHS38" s="131"/>
      <c r="OHT38" s="132"/>
      <c r="OHU38" s="131"/>
      <c r="OHV38" s="131"/>
      <c r="OHW38" s="131"/>
      <c r="OHX38" s="131"/>
      <c r="OHY38" s="131"/>
      <c r="OHZ38" s="131"/>
      <c r="OIA38" s="131"/>
      <c r="OIB38" s="131"/>
      <c r="OIC38" s="132"/>
      <c r="OID38" s="131"/>
      <c r="OIE38" s="131"/>
      <c r="OIF38" s="131"/>
      <c r="OIG38" s="131"/>
      <c r="OIH38" s="131"/>
      <c r="OII38" s="131"/>
      <c r="OIJ38" s="131"/>
      <c r="OIK38" s="131"/>
      <c r="OIL38" s="132"/>
      <c r="OIM38" s="131"/>
      <c r="OIN38" s="131"/>
      <c r="OIO38" s="131"/>
      <c r="OIP38" s="131"/>
      <c r="OIQ38" s="131"/>
      <c r="OIR38" s="131"/>
      <c r="OIS38" s="131"/>
      <c r="OIT38" s="131"/>
      <c r="OIU38" s="132"/>
      <c r="OIV38" s="131"/>
      <c r="OIW38" s="131"/>
      <c r="OIX38" s="131"/>
      <c r="OIY38" s="131"/>
      <c r="OIZ38" s="131"/>
      <c r="OJA38" s="131"/>
      <c r="OJB38" s="131"/>
      <c r="OJC38" s="131"/>
      <c r="OJD38" s="132"/>
      <c r="OJE38" s="131"/>
      <c r="OJF38" s="131"/>
      <c r="OJG38" s="131"/>
      <c r="OJH38" s="131"/>
      <c r="OJI38" s="131"/>
      <c r="OJJ38" s="131"/>
      <c r="OJK38" s="131"/>
      <c r="OJL38" s="131"/>
      <c r="OJM38" s="132"/>
      <c r="OJN38" s="131"/>
      <c r="OJO38" s="131"/>
      <c r="OJP38" s="131"/>
      <c r="OJQ38" s="131"/>
      <c r="OJR38" s="131"/>
      <c r="OJS38" s="131"/>
      <c r="OJT38" s="131"/>
      <c r="OJU38" s="131"/>
      <c r="OJV38" s="132"/>
      <c r="OJW38" s="131"/>
      <c r="OJX38" s="131"/>
      <c r="OJY38" s="131"/>
      <c r="OJZ38" s="131"/>
      <c r="OKA38" s="131"/>
      <c r="OKB38" s="131"/>
      <c r="OKC38" s="131"/>
      <c r="OKD38" s="131"/>
      <c r="OKE38" s="132"/>
      <c r="OKF38" s="131"/>
      <c r="OKG38" s="131"/>
      <c r="OKH38" s="131"/>
      <c r="OKI38" s="131"/>
      <c r="OKJ38" s="131"/>
      <c r="OKK38" s="131"/>
      <c r="OKL38" s="131"/>
      <c r="OKM38" s="131"/>
      <c r="OKN38" s="132"/>
      <c r="OKO38" s="131"/>
      <c r="OKP38" s="131"/>
      <c r="OKQ38" s="131"/>
      <c r="OKR38" s="131"/>
      <c r="OKS38" s="131"/>
      <c r="OKT38" s="131"/>
      <c r="OKU38" s="131"/>
      <c r="OKV38" s="131"/>
      <c r="OKW38" s="132"/>
      <c r="OKX38" s="131"/>
      <c r="OKY38" s="131"/>
      <c r="OKZ38" s="131"/>
      <c r="OLA38" s="131"/>
      <c r="OLB38" s="131"/>
      <c r="OLC38" s="131"/>
      <c r="OLD38" s="131"/>
      <c r="OLE38" s="131"/>
      <c r="OLF38" s="132"/>
      <c r="OLG38" s="131"/>
      <c r="OLH38" s="131"/>
      <c r="OLI38" s="131"/>
      <c r="OLJ38" s="131"/>
      <c r="OLK38" s="131"/>
      <c r="OLL38" s="131"/>
      <c r="OLM38" s="131"/>
      <c r="OLN38" s="131"/>
      <c r="OLO38" s="132"/>
      <c r="OLP38" s="131"/>
      <c r="OLQ38" s="131"/>
      <c r="OLR38" s="131"/>
      <c r="OLS38" s="131"/>
      <c r="OLT38" s="131"/>
      <c r="OLU38" s="131"/>
      <c r="OLV38" s="131"/>
      <c r="OLW38" s="131"/>
      <c r="OLX38" s="132"/>
      <c r="OLY38" s="131"/>
      <c r="OLZ38" s="131"/>
      <c r="OMA38" s="131"/>
      <c r="OMB38" s="131"/>
      <c r="OMC38" s="131"/>
      <c r="OMD38" s="131"/>
      <c r="OME38" s="131"/>
      <c r="OMF38" s="131"/>
      <c r="OMG38" s="132"/>
      <c r="OMH38" s="131"/>
      <c r="OMI38" s="131"/>
      <c r="OMJ38" s="131"/>
      <c r="OMK38" s="131"/>
      <c r="OML38" s="131"/>
      <c r="OMM38" s="131"/>
      <c r="OMN38" s="131"/>
      <c r="OMO38" s="131"/>
      <c r="OMP38" s="132"/>
      <c r="OMQ38" s="131"/>
      <c r="OMR38" s="131"/>
      <c r="OMS38" s="131"/>
      <c r="OMT38" s="131"/>
      <c r="OMU38" s="131"/>
      <c r="OMV38" s="131"/>
      <c r="OMW38" s="131"/>
      <c r="OMX38" s="131"/>
      <c r="OMY38" s="132"/>
      <c r="OMZ38" s="131"/>
      <c r="ONA38" s="131"/>
      <c r="ONB38" s="131"/>
      <c r="ONC38" s="131"/>
      <c r="OND38" s="131"/>
      <c r="ONE38" s="131"/>
      <c r="ONF38" s="131"/>
      <c r="ONG38" s="131"/>
      <c r="ONH38" s="132"/>
      <c r="ONI38" s="131"/>
      <c r="ONJ38" s="131"/>
      <c r="ONK38" s="131"/>
      <c r="ONL38" s="131"/>
      <c r="ONM38" s="131"/>
      <c r="ONN38" s="131"/>
      <c r="ONO38" s="131"/>
      <c r="ONP38" s="131"/>
      <c r="ONQ38" s="132"/>
      <c r="ONR38" s="131"/>
      <c r="ONS38" s="131"/>
      <c r="ONT38" s="131"/>
      <c r="ONU38" s="131"/>
      <c r="ONV38" s="131"/>
      <c r="ONW38" s="131"/>
      <c r="ONX38" s="131"/>
      <c r="ONY38" s="131"/>
      <c r="ONZ38" s="132"/>
      <c r="OOA38" s="131"/>
      <c r="OOB38" s="131"/>
      <c r="OOC38" s="131"/>
      <c r="OOD38" s="131"/>
      <c r="OOE38" s="131"/>
      <c r="OOF38" s="131"/>
      <c r="OOG38" s="131"/>
      <c r="OOH38" s="131"/>
      <c r="OOI38" s="132"/>
      <c r="OOJ38" s="131"/>
      <c r="OOK38" s="131"/>
      <c r="OOL38" s="131"/>
      <c r="OOM38" s="131"/>
      <c r="OON38" s="131"/>
      <c r="OOO38" s="131"/>
      <c r="OOP38" s="131"/>
      <c r="OOQ38" s="131"/>
      <c r="OOR38" s="132"/>
      <c r="OOS38" s="131"/>
      <c r="OOT38" s="131"/>
      <c r="OOU38" s="131"/>
      <c r="OOV38" s="131"/>
      <c r="OOW38" s="131"/>
      <c r="OOX38" s="131"/>
      <c r="OOY38" s="131"/>
      <c r="OOZ38" s="131"/>
      <c r="OPA38" s="132"/>
      <c r="OPB38" s="131"/>
      <c r="OPC38" s="131"/>
      <c r="OPD38" s="131"/>
      <c r="OPE38" s="131"/>
      <c r="OPF38" s="131"/>
      <c r="OPG38" s="131"/>
      <c r="OPH38" s="131"/>
      <c r="OPI38" s="131"/>
      <c r="OPJ38" s="132"/>
      <c r="OPK38" s="131"/>
      <c r="OPL38" s="131"/>
      <c r="OPM38" s="131"/>
      <c r="OPN38" s="131"/>
      <c r="OPO38" s="131"/>
      <c r="OPP38" s="131"/>
      <c r="OPQ38" s="131"/>
      <c r="OPR38" s="131"/>
      <c r="OPS38" s="132"/>
      <c r="OPT38" s="131"/>
      <c r="OPU38" s="131"/>
      <c r="OPV38" s="131"/>
      <c r="OPW38" s="131"/>
      <c r="OPX38" s="131"/>
      <c r="OPY38" s="131"/>
      <c r="OPZ38" s="131"/>
      <c r="OQA38" s="131"/>
      <c r="OQB38" s="132"/>
      <c r="OQC38" s="131"/>
      <c r="OQD38" s="131"/>
      <c r="OQE38" s="131"/>
      <c r="OQF38" s="131"/>
      <c r="OQG38" s="131"/>
      <c r="OQH38" s="131"/>
      <c r="OQI38" s="131"/>
      <c r="OQJ38" s="131"/>
      <c r="OQK38" s="132"/>
      <c r="OQL38" s="131"/>
      <c r="OQM38" s="131"/>
      <c r="OQN38" s="131"/>
      <c r="OQO38" s="131"/>
      <c r="OQP38" s="131"/>
      <c r="OQQ38" s="131"/>
      <c r="OQR38" s="131"/>
      <c r="OQS38" s="131"/>
      <c r="OQT38" s="132"/>
      <c r="OQU38" s="131"/>
      <c r="OQV38" s="131"/>
      <c r="OQW38" s="131"/>
      <c r="OQX38" s="131"/>
      <c r="OQY38" s="131"/>
      <c r="OQZ38" s="131"/>
      <c r="ORA38" s="131"/>
      <c r="ORB38" s="131"/>
      <c r="ORC38" s="132"/>
      <c r="ORD38" s="131"/>
      <c r="ORE38" s="131"/>
      <c r="ORF38" s="131"/>
      <c r="ORG38" s="131"/>
      <c r="ORH38" s="131"/>
      <c r="ORI38" s="131"/>
      <c r="ORJ38" s="131"/>
      <c r="ORK38" s="131"/>
      <c r="ORL38" s="132"/>
      <c r="ORM38" s="131"/>
      <c r="ORN38" s="131"/>
      <c r="ORO38" s="131"/>
      <c r="ORP38" s="131"/>
      <c r="ORQ38" s="131"/>
      <c r="ORR38" s="131"/>
      <c r="ORS38" s="131"/>
      <c r="ORT38" s="131"/>
      <c r="ORU38" s="132"/>
      <c r="ORV38" s="131"/>
      <c r="ORW38" s="131"/>
      <c r="ORX38" s="131"/>
      <c r="ORY38" s="131"/>
      <c r="ORZ38" s="131"/>
      <c r="OSA38" s="131"/>
      <c r="OSB38" s="131"/>
      <c r="OSC38" s="131"/>
      <c r="OSD38" s="132"/>
      <c r="OSE38" s="131"/>
      <c r="OSF38" s="131"/>
      <c r="OSG38" s="131"/>
      <c r="OSH38" s="131"/>
      <c r="OSI38" s="131"/>
      <c r="OSJ38" s="131"/>
      <c r="OSK38" s="131"/>
      <c r="OSL38" s="131"/>
      <c r="OSM38" s="132"/>
      <c r="OSN38" s="131"/>
      <c r="OSO38" s="131"/>
      <c r="OSP38" s="131"/>
      <c r="OSQ38" s="131"/>
      <c r="OSR38" s="131"/>
      <c r="OSS38" s="131"/>
      <c r="OST38" s="131"/>
      <c r="OSU38" s="131"/>
      <c r="OSV38" s="132"/>
      <c r="OSW38" s="131"/>
      <c r="OSX38" s="131"/>
      <c r="OSY38" s="131"/>
      <c r="OSZ38" s="131"/>
      <c r="OTA38" s="131"/>
      <c r="OTB38" s="131"/>
      <c r="OTC38" s="131"/>
      <c r="OTD38" s="131"/>
      <c r="OTE38" s="132"/>
      <c r="OTF38" s="131"/>
      <c r="OTG38" s="131"/>
      <c r="OTH38" s="131"/>
      <c r="OTI38" s="131"/>
      <c r="OTJ38" s="131"/>
      <c r="OTK38" s="131"/>
      <c r="OTL38" s="131"/>
      <c r="OTM38" s="131"/>
      <c r="OTN38" s="132"/>
      <c r="OTO38" s="131"/>
      <c r="OTP38" s="131"/>
      <c r="OTQ38" s="131"/>
      <c r="OTR38" s="131"/>
      <c r="OTS38" s="131"/>
      <c r="OTT38" s="131"/>
      <c r="OTU38" s="131"/>
      <c r="OTV38" s="131"/>
      <c r="OTW38" s="132"/>
      <c r="OTX38" s="131"/>
      <c r="OTY38" s="131"/>
      <c r="OTZ38" s="131"/>
      <c r="OUA38" s="131"/>
      <c r="OUB38" s="131"/>
      <c r="OUC38" s="131"/>
      <c r="OUD38" s="131"/>
      <c r="OUE38" s="131"/>
      <c r="OUF38" s="132"/>
      <c r="OUG38" s="131"/>
      <c r="OUH38" s="131"/>
      <c r="OUI38" s="131"/>
      <c r="OUJ38" s="131"/>
      <c r="OUK38" s="131"/>
      <c r="OUL38" s="131"/>
      <c r="OUM38" s="131"/>
      <c r="OUN38" s="131"/>
      <c r="OUO38" s="132"/>
      <c r="OUP38" s="131"/>
      <c r="OUQ38" s="131"/>
      <c r="OUR38" s="131"/>
      <c r="OUS38" s="131"/>
      <c r="OUT38" s="131"/>
      <c r="OUU38" s="131"/>
      <c r="OUV38" s="131"/>
      <c r="OUW38" s="131"/>
      <c r="OUX38" s="132"/>
      <c r="OUY38" s="131"/>
      <c r="OUZ38" s="131"/>
      <c r="OVA38" s="131"/>
      <c r="OVB38" s="131"/>
      <c r="OVC38" s="131"/>
      <c r="OVD38" s="131"/>
      <c r="OVE38" s="131"/>
      <c r="OVF38" s="131"/>
      <c r="OVG38" s="132"/>
      <c r="OVH38" s="131"/>
      <c r="OVI38" s="131"/>
      <c r="OVJ38" s="131"/>
      <c r="OVK38" s="131"/>
      <c r="OVL38" s="131"/>
      <c r="OVM38" s="131"/>
      <c r="OVN38" s="131"/>
      <c r="OVO38" s="131"/>
      <c r="OVP38" s="132"/>
      <c r="OVQ38" s="131"/>
      <c r="OVR38" s="131"/>
      <c r="OVS38" s="131"/>
      <c r="OVT38" s="131"/>
      <c r="OVU38" s="131"/>
      <c r="OVV38" s="131"/>
      <c r="OVW38" s="131"/>
      <c r="OVX38" s="131"/>
      <c r="OVY38" s="132"/>
      <c r="OVZ38" s="131"/>
      <c r="OWA38" s="131"/>
      <c r="OWB38" s="131"/>
      <c r="OWC38" s="131"/>
      <c r="OWD38" s="131"/>
      <c r="OWE38" s="131"/>
      <c r="OWF38" s="131"/>
      <c r="OWG38" s="131"/>
      <c r="OWH38" s="132"/>
      <c r="OWI38" s="131"/>
      <c r="OWJ38" s="131"/>
      <c r="OWK38" s="131"/>
      <c r="OWL38" s="131"/>
      <c r="OWM38" s="131"/>
      <c r="OWN38" s="131"/>
      <c r="OWO38" s="131"/>
      <c r="OWP38" s="131"/>
      <c r="OWQ38" s="132"/>
      <c r="OWR38" s="131"/>
      <c r="OWS38" s="131"/>
      <c r="OWT38" s="131"/>
      <c r="OWU38" s="131"/>
      <c r="OWV38" s="131"/>
      <c r="OWW38" s="131"/>
      <c r="OWX38" s="131"/>
      <c r="OWY38" s="131"/>
      <c r="OWZ38" s="132"/>
      <c r="OXA38" s="131"/>
      <c r="OXB38" s="131"/>
      <c r="OXC38" s="131"/>
      <c r="OXD38" s="131"/>
      <c r="OXE38" s="131"/>
      <c r="OXF38" s="131"/>
      <c r="OXG38" s="131"/>
      <c r="OXH38" s="131"/>
      <c r="OXI38" s="132"/>
      <c r="OXJ38" s="131"/>
      <c r="OXK38" s="131"/>
      <c r="OXL38" s="131"/>
      <c r="OXM38" s="131"/>
      <c r="OXN38" s="131"/>
      <c r="OXO38" s="131"/>
      <c r="OXP38" s="131"/>
      <c r="OXQ38" s="131"/>
      <c r="OXR38" s="132"/>
      <c r="OXS38" s="131"/>
      <c r="OXT38" s="131"/>
      <c r="OXU38" s="131"/>
      <c r="OXV38" s="131"/>
      <c r="OXW38" s="131"/>
      <c r="OXX38" s="131"/>
      <c r="OXY38" s="131"/>
      <c r="OXZ38" s="131"/>
      <c r="OYA38" s="132"/>
      <c r="OYB38" s="131"/>
      <c r="OYC38" s="131"/>
      <c r="OYD38" s="131"/>
      <c r="OYE38" s="131"/>
      <c r="OYF38" s="131"/>
      <c r="OYG38" s="131"/>
      <c r="OYH38" s="131"/>
      <c r="OYI38" s="131"/>
      <c r="OYJ38" s="132"/>
      <c r="OYK38" s="131"/>
      <c r="OYL38" s="131"/>
      <c r="OYM38" s="131"/>
      <c r="OYN38" s="131"/>
      <c r="OYO38" s="131"/>
      <c r="OYP38" s="131"/>
      <c r="OYQ38" s="131"/>
      <c r="OYR38" s="131"/>
      <c r="OYS38" s="132"/>
      <c r="OYT38" s="131"/>
      <c r="OYU38" s="131"/>
      <c r="OYV38" s="131"/>
      <c r="OYW38" s="131"/>
      <c r="OYX38" s="131"/>
      <c r="OYY38" s="131"/>
      <c r="OYZ38" s="131"/>
      <c r="OZA38" s="131"/>
      <c r="OZB38" s="132"/>
      <c r="OZC38" s="131"/>
      <c r="OZD38" s="131"/>
      <c r="OZE38" s="131"/>
      <c r="OZF38" s="131"/>
      <c r="OZG38" s="131"/>
      <c r="OZH38" s="131"/>
      <c r="OZI38" s="131"/>
      <c r="OZJ38" s="131"/>
      <c r="OZK38" s="132"/>
      <c r="OZL38" s="131"/>
      <c r="OZM38" s="131"/>
      <c r="OZN38" s="131"/>
      <c r="OZO38" s="131"/>
      <c r="OZP38" s="131"/>
      <c r="OZQ38" s="131"/>
      <c r="OZR38" s="131"/>
      <c r="OZS38" s="131"/>
      <c r="OZT38" s="132"/>
      <c r="OZU38" s="131"/>
      <c r="OZV38" s="131"/>
      <c r="OZW38" s="131"/>
      <c r="OZX38" s="131"/>
      <c r="OZY38" s="131"/>
      <c r="OZZ38" s="131"/>
      <c r="PAA38" s="131"/>
      <c r="PAB38" s="131"/>
      <c r="PAC38" s="132"/>
      <c r="PAD38" s="131"/>
      <c r="PAE38" s="131"/>
      <c r="PAF38" s="131"/>
      <c r="PAG38" s="131"/>
      <c r="PAH38" s="131"/>
      <c r="PAI38" s="131"/>
      <c r="PAJ38" s="131"/>
      <c r="PAK38" s="131"/>
      <c r="PAL38" s="132"/>
      <c r="PAM38" s="131"/>
      <c r="PAN38" s="131"/>
      <c r="PAO38" s="131"/>
      <c r="PAP38" s="131"/>
      <c r="PAQ38" s="131"/>
      <c r="PAR38" s="131"/>
      <c r="PAS38" s="131"/>
      <c r="PAT38" s="131"/>
      <c r="PAU38" s="132"/>
      <c r="PAV38" s="131"/>
      <c r="PAW38" s="131"/>
      <c r="PAX38" s="131"/>
      <c r="PAY38" s="131"/>
      <c r="PAZ38" s="131"/>
      <c r="PBA38" s="131"/>
      <c r="PBB38" s="131"/>
      <c r="PBC38" s="131"/>
      <c r="PBD38" s="132"/>
      <c r="PBE38" s="131"/>
      <c r="PBF38" s="131"/>
      <c r="PBG38" s="131"/>
      <c r="PBH38" s="131"/>
      <c r="PBI38" s="131"/>
      <c r="PBJ38" s="131"/>
      <c r="PBK38" s="131"/>
      <c r="PBL38" s="131"/>
      <c r="PBM38" s="132"/>
      <c r="PBN38" s="131"/>
      <c r="PBO38" s="131"/>
      <c r="PBP38" s="131"/>
      <c r="PBQ38" s="131"/>
      <c r="PBR38" s="131"/>
      <c r="PBS38" s="131"/>
      <c r="PBT38" s="131"/>
      <c r="PBU38" s="131"/>
      <c r="PBV38" s="132"/>
      <c r="PBW38" s="131"/>
      <c r="PBX38" s="131"/>
      <c r="PBY38" s="131"/>
      <c r="PBZ38" s="131"/>
      <c r="PCA38" s="131"/>
      <c r="PCB38" s="131"/>
      <c r="PCC38" s="131"/>
      <c r="PCD38" s="131"/>
      <c r="PCE38" s="132"/>
      <c r="PCF38" s="131"/>
      <c r="PCG38" s="131"/>
      <c r="PCH38" s="131"/>
      <c r="PCI38" s="131"/>
      <c r="PCJ38" s="131"/>
      <c r="PCK38" s="131"/>
      <c r="PCL38" s="131"/>
      <c r="PCM38" s="131"/>
      <c r="PCN38" s="132"/>
      <c r="PCO38" s="131"/>
      <c r="PCP38" s="131"/>
      <c r="PCQ38" s="131"/>
      <c r="PCR38" s="131"/>
      <c r="PCS38" s="131"/>
      <c r="PCT38" s="131"/>
      <c r="PCU38" s="131"/>
      <c r="PCV38" s="131"/>
      <c r="PCW38" s="132"/>
      <c r="PCX38" s="131"/>
      <c r="PCY38" s="131"/>
      <c r="PCZ38" s="131"/>
      <c r="PDA38" s="131"/>
      <c r="PDB38" s="131"/>
      <c r="PDC38" s="131"/>
      <c r="PDD38" s="131"/>
      <c r="PDE38" s="131"/>
      <c r="PDF38" s="132"/>
      <c r="PDG38" s="131"/>
      <c r="PDH38" s="131"/>
      <c r="PDI38" s="131"/>
      <c r="PDJ38" s="131"/>
      <c r="PDK38" s="131"/>
      <c r="PDL38" s="131"/>
      <c r="PDM38" s="131"/>
      <c r="PDN38" s="131"/>
      <c r="PDO38" s="132"/>
      <c r="PDP38" s="131"/>
      <c r="PDQ38" s="131"/>
      <c r="PDR38" s="131"/>
      <c r="PDS38" s="131"/>
      <c r="PDT38" s="131"/>
      <c r="PDU38" s="131"/>
      <c r="PDV38" s="131"/>
      <c r="PDW38" s="131"/>
      <c r="PDX38" s="132"/>
      <c r="PDY38" s="131"/>
      <c r="PDZ38" s="131"/>
      <c r="PEA38" s="131"/>
      <c r="PEB38" s="131"/>
      <c r="PEC38" s="131"/>
      <c r="PED38" s="131"/>
      <c r="PEE38" s="131"/>
      <c r="PEF38" s="131"/>
      <c r="PEG38" s="132"/>
      <c r="PEH38" s="131"/>
      <c r="PEI38" s="131"/>
      <c r="PEJ38" s="131"/>
      <c r="PEK38" s="131"/>
      <c r="PEL38" s="131"/>
      <c r="PEM38" s="131"/>
      <c r="PEN38" s="131"/>
      <c r="PEO38" s="131"/>
      <c r="PEP38" s="132"/>
      <c r="PEQ38" s="131"/>
      <c r="PER38" s="131"/>
      <c r="PES38" s="131"/>
      <c r="PET38" s="131"/>
      <c r="PEU38" s="131"/>
      <c r="PEV38" s="131"/>
      <c r="PEW38" s="131"/>
      <c r="PEX38" s="131"/>
      <c r="PEY38" s="132"/>
      <c r="PEZ38" s="131"/>
      <c r="PFA38" s="131"/>
      <c r="PFB38" s="131"/>
      <c r="PFC38" s="131"/>
      <c r="PFD38" s="131"/>
      <c r="PFE38" s="131"/>
      <c r="PFF38" s="131"/>
      <c r="PFG38" s="131"/>
      <c r="PFH38" s="132"/>
      <c r="PFI38" s="131"/>
      <c r="PFJ38" s="131"/>
      <c r="PFK38" s="131"/>
      <c r="PFL38" s="131"/>
      <c r="PFM38" s="131"/>
      <c r="PFN38" s="131"/>
      <c r="PFO38" s="131"/>
      <c r="PFP38" s="131"/>
      <c r="PFQ38" s="132"/>
      <c r="PFR38" s="131"/>
      <c r="PFS38" s="131"/>
      <c r="PFT38" s="131"/>
      <c r="PFU38" s="131"/>
      <c r="PFV38" s="131"/>
      <c r="PFW38" s="131"/>
      <c r="PFX38" s="131"/>
      <c r="PFY38" s="131"/>
      <c r="PFZ38" s="132"/>
      <c r="PGA38" s="131"/>
      <c r="PGB38" s="131"/>
      <c r="PGC38" s="131"/>
      <c r="PGD38" s="131"/>
      <c r="PGE38" s="131"/>
      <c r="PGF38" s="131"/>
      <c r="PGG38" s="131"/>
      <c r="PGH38" s="131"/>
      <c r="PGI38" s="132"/>
      <c r="PGJ38" s="131"/>
      <c r="PGK38" s="131"/>
      <c r="PGL38" s="131"/>
      <c r="PGM38" s="131"/>
      <c r="PGN38" s="131"/>
      <c r="PGO38" s="131"/>
      <c r="PGP38" s="131"/>
      <c r="PGQ38" s="131"/>
      <c r="PGR38" s="132"/>
      <c r="PGS38" s="131"/>
      <c r="PGT38" s="131"/>
      <c r="PGU38" s="131"/>
      <c r="PGV38" s="131"/>
      <c r="PGW38" s="131"/>
      <c r="PGX38" s="131"/>
      <c r="PGY38" s="131"/>
      <c r="PGZ38" s="131"/>
      <c r="PHA38" s="132"/>
      <c r="PHB38" s="131"/>
      <c r="PHC38" s="131"/>
      <c r="PHD38" s="131"/>
      <c r="PHE38" s="131"/>
      <c r="PHF38" s="131"/>
      <c r="PHG38" s="131"/>
      <c r="PHH38" s="131"/>
      <c r="PHI38" s="131"/>
      <c r="PHJ38" s="132"/>
      <c r="PHK38" s="131"/>
      <c r="PHL38" s="131"/>
      <c r="PHM38" s="131"/>
      <c r="PHN38" s="131"/>
      <c r="PHO38" s="131"/>
      <c r="PHP38" s="131"/>
      <c r="PHQ38" s="131"/>
      <c r="PHR38" s="131"/>
      <c r="PHS38" s="132"/>
      <c r="PHT38" s="131"/>
      <c r="PHU38" s="131"/>
      <c r="PHV38" s="131"/>
      <c r="PHW38" s="131"/>
      <c r="PHX38" s="131"/>
      <c r="PHY38" s="131"/>
      <c r="PHZ38" s="131"/>
      <c r="PIA38" s="131"/>
      <c r="PIB38" s="132"/>
      <c r="PIC38" s="131"/>
      <c r="PID38" s="131"/>
      <c r="PIE38" s="131"/>
      <c r="PIF38" s="131"/>
      <c r="PIG38" s="131"/>
      <c r="PIH38" s="131"/>
      <c r="PII38" s="131"/>
      <c r="PIJ38" s="131"/>
      <c r="PIK38" s="132"/>
      <c r="PIL38" s="131"/>
      <c r="PIM38" s="131"/>
      <c r="PIN38" s="131"/>
      <c r="PIO38" s="131"/>
      <c r="PIP38" s="131"/>
      <c r="PIQ38" s="131"/>
      <c r="PIR38" s="131"/>
      <c r="PIS38" s="131"/>
      <c r="PIT38" s="132"/>
      <c r="PIU38" s="131"/>
      <c r="PIV38" s="131"/>
      <c r="PIW38" s="131"/>
      <c r="PIX38" s="131"/>
      <c r="PIY38" s="131"/>
      <c r="PIZ38" s="131"/>
      <c r="PJA38" s="131"/>
      <c r="PJB38" s="131"/>
      <c r="PJC38" s="132"/>
      <c r="PJD38" s="131"/>
      <c r="PJE38" s="131"/>
      <c r="PJF38" s="131"/>
      <c r="PJG38" s="131"/>
      <c r="PJH38" s="131"/>
      <c r="PJI38" s="131"/>
      <c r="PJJ38" s="131"/>
      <c r="PJK38" s="131"/>
      <c r="PJL38" s="132"/>
      <c r="PJM38" s="131"/>
      <c r="PJN38" s="131"/>
      <c r="PJO38" s="131"/>
      <c r="PJP38" s="131"/>
      <c r="PJQ38" s="131"/>
      <c r="PJR38" s="131"/>
      <c r="PJS38" s="131"/>
      <c r="PJT38" s="131"/>
      <c r="PJU38" s="132"/>
      <c r="PJV38" s="131"/>
      <c r="PJW38" s="131"/>
      <c r="PJX38" s="131"/>
      <c r="PJY38" s="131"/>
      <c r="PJZ38" s="131"/>
      <c r="PKA38" s="131"/>
      <c r="PKB38" s="131"/>
      <c r="PKC38" s="131"/>
      <c r="PKD38" s="132"/>
      <c r="PKE38" s="131"/>
      <c r="PKF38" s="131"/>
      <c r="PKG38" s="131"/>
      <c r="PKH38" s="131"/>
      <c r="PKI38" s="131"/>
      <c r="PKJ38" s="131"/>
      <c r="PKK38" s="131"/>
      <c r="PKL38" s="131"/>
      <c r="PKM38" s="132"/>
      <c r="PKN38" s="131"/>
      <c r="PKO38" s="131"/>
      <c r="PKP38" s="131"/>
      <c r="PKQ38" s="131"/>
      <c r="PKR38" s="131"/>
      <c r="PKS38" s="131"/>
      <c r="PKT38" s="131"/>
      <c r="PKU38" s="131"/>
      <c r="PKV38" s="132"/>
      <c r="PKW38" s="131"/>
      <c r="PKX38" s="131"/>
      <c r="PKY38" s="131"/>
      <c r="PKZ38" s="131"/>
      <c r="PLA38" s="131"/>
      <c r="PLB38" s="131"/>
      <c r="PLC38" s="131"/>
      <c r="PLD38" s="131"/>
      <c r="PLE38" s="132"/>
      <c r="PLF38" s="131"/>
      <c r="PLG38" s="131"/>
      <c r="PLH38" s="131"/>
      <c r="PLI38" s="131"/>
      <c r="PLJ38" s="131"/>
      <c r="PLK38" s="131"/>
      <c r="PLL38" s="131"/>
      <c r="PLM38" s="131"/>
      <c r="PLN38" s="132"/>
      <c r="PLO38" s="131"/>
      <c r="PLP38" s="131"/>
      <c r="PLQ38" s="131"/>
      <c r="PLR38" s="131"/>
      <c r="PLS38" s="131"/>
      <c r="PLT38" s="131"/>
      <c r="PLU38" s="131"/>
      <c r="PLV38" s="131"/>
      <c r="PLW38" s="132"/>
      <c r="PLX38" s="131"/>
      <c r="PLY38" s="131"/>
      <c r="PLZ38" s="131"/>
      <c r="PMA38" s="131"/>
      <c r="PMB38" s="131"/>
      <c r="PMC38" s="131"/>
      <c r="PMD38" s="131"/>
      <c r="PME38" s="131"/>
      <c r="PMF38" s="132"/>
      <c r="PMG38" s="131"/>
      <c r="PMH38" s="131"/>
      <c r="PMI38" s="131"/>
      <c r="PMJ38" s="131"/>
      <c r="PMK38" s="131"/>
      <c r="PML38" s="131"/>
      <c r="PMM38" s="131"/>
      <c r="PMN38" s="131"/>
      <c r="PMO38" s="132"/>
      <c r="PMP38" s="131"/>
      <c r="PMQ38" s="131"/>
      <c r="PMR38" s="131"/>
      <c r="PMS38" s="131"/>
      <c r="PMT38" s="131"/>
      <c r="PMU38" s="131"/>
      <c r="PMV38" s="131"/>
      <c r="PMW38" s="131"/>
      <c r="PMX38" s="132"/>
      <c r="PMY38" s="131"/>
      <c r="PMZ38" s="131"/>
      <c r="PNA38" s="131"/>
      <c r="PNB38" s="131"/>
      <c r="PNC38" s="131"/>
      <c r="PND38" s="131"/>
      <c r="PNE38" s="131"/>
      <c r="PNF38" s="131"/>
      <c r="PNG38" s="132"/>
      <c r="PNH38" s="131"/>
      <c r="PNI38" s="131"/>
      <c r="PNJ38" s="131"/>
      <c r="PNK38" s="131"/>
      <c r="PNL38" s="131"/>
      <c r="PNM38" s="131"/>
      <c r="PNN38" s="131"/>
      <c r="PNO38" s="131"/>
      <c r="PNP38" s="132"/>
      <c r="PNQ38" s="131"/>
      <c r="PNR38" s="131"/>
      <c r="PNS38" s="131"/>
      <c r="PNT38" s="131"/>
      <c r="PNU38" s="131"/>
      <c r="PNV38" s="131"/>
      <c r="PNW38" s="131"/>
      <c r="PNX38" s="131"/>
      <c r="PNY38" s="132"/>
      <c r="PNZ38" s="131"/>
      <c r="POA38" s="131"/>
      <c r="POB38" s="131"/>
      <c r="POC38" s="131"/>
      <c r="POD38" s="131"/>
      <c r="POE38" s="131"/>
      <c r="POF38" s="131"/>
      <c r="POG38" s="131"/>
      <c r="POH38" s="132"/>
      <c r="POI38" s="131"/>
      <c r="POJ38" s="131"/>
      <c r="POK38" s="131"/>
      <c r="POL38" s="131"/>
      <c r="POM38" s="131"/>
      <c r="PON38" s="131"/>
      <c r="POO38" s="131"/>
      <c r="POP38" s="131"/>
      <c r="POQ38" s="132"/>
      <c r="POR38" s="131"/>
      <c r="POS38" s="131"/>
      <c r="POT38" s="131"/>
      <c r="POU38" s="131"/>
      <c r="POV38" s="131"/>
      <c r="POW38" s="131"/>
      <c r="POX38" s="131"/>
      <c r="POY38" s="131"/>
      <c r="POZ38" s="132"/>
      <c r="PPA38" s="131"/>
      <c r="PPB38" s="131"/>
      <c r="PPC38" s="131"/>
      <c r="PPD38" s="131"/>
      <c r="PPE38" s="131"/>
      <c r="PPF38" s="131"/>
      <c r="PPG38" s="131"/>
      <c r="PPH38" s="131"/>
      <c r="PPI38" s="132"/>
      <c r="PPJ38" s="131"/>
      <c r="PPK38" s="131"/>
      <c r="PPL38" s="131"/>
      <c r="PPM38" s="131"/>
      <c r="PPN38" s="131"/>
      <c r="PPO38" s="131"/>
      <c r="PPP38" s="131"/>
      <c r="PPQ38" s="131"/>
      <c r="PPR38" s="132"/>
      <c r="PPS38" s="131"/>
      <c r="PPT38" s="131"/>
      <c r="PPU38" s="131"/>
      <c r="PPV38" s="131"/>
      <c r="PPW38" s="131"/>
      <c r="PPX38" s="131"/>
      <c r="PPY38" s="131"/>
      <c r="PPZ38" s="131"/>
      <c r="PQA38" s="132"/>
      <c r="PQB38" s="131"/>
      <c r="PQC38" s="131"/>
      <c r="PQD38" s="131"/>
      <c r="PQE38" s="131"/>
      <c r="PQF38" s="131"/>
      <c r="PQG38" s="131"/>
      <c r="PQH38" s="131"/>
      <c r="PQI38" s="131"/>
      <c r="PQJ38" s="132"/>
      <c r="PQK38" s="131"/>
      <c r="PQL38" s="131"/>
      <c r="PQM38" s="131"/>
      <c r="PQN38" s="131"/>
      <c r="PQO38" s="131"/>
      <c r="PQP38" s="131"/>
      <c r="PQQ38" s="131"/>
      <c r="PQR38" s="131"/>
      <c r="PQS38" s="132"/>
      <c r="PQT38" s="131"/>
      <c r="PQU38" s="131"/>
      <c r="PQV38" s="131"/>
      <c r="PQW38" s="131"/>
      <c r="PQX38" s="131"/>
      <c r="PQY38" s="131"/>
      <c r="PQZ38" s="131"/>
      <c r="PRA38" s="131"/>
      <c r="PRB38" s="132"/>
      <c r="PRC38" s="131"/>
      <c r="PRD38" s="131"/>
      <c r="PRE38" s="131"/>
      <c r="PRF38" s="131"/>
      <c r="PRG38" s="131"/>
      <c r="PRH38" s="131"/>
      <c r="PRI38" s="131"/>
      <c r="PRJ38" s="131"/>
      <c r="PRK38" s="132"/>
      <c r="PRL38" s="131"/>
      <c r="PRM38" s="131"/>
      <c r="PRN38" s="131"/>
      <c r="PRO38" s="131"/>
      <c r="PRP38" s="131"/>
      <c r="PRQ38" s="131"/>
      <c r="PRR38" s="131"/>
      <c r="PRS38" s="131"/>
      <c r="PRT38" s="132"/>
      <c r="PRU38" s="131"/>
      <c r="PRV38" s="131"/>
      <c r="PRW38" s="131"/>
      <c r="PRX38" s="131"/>
      <c r="PRY38" s="131"/>
      <c r="PRZ38" s="131"/>
      <c r="PSA38" s="131"/>
      <c r="PSB38" s="131"/>
      <c r="PSC38" s="132"/>
      <c r="PSD38" s="131"/>
      <c r="PSE38" s="131"/>
      <c r="PSF38" s="131"/>
      <c r="PSG38" s="131"/>
      <c r="PSH38" s="131"/>
      <c r="PSI38" s="131"/>
      <c r="PSJ38" s="131"/>
      <c r="PSK38" s="131"/>
      <c r="PSL38" s="132"/>
      <c r="PSM38" s="131"/>
      <c r="PSN38" s="131"/>
      <c r="PSO38" s="131"/>
      <c r="PSP38" s="131"/>
      <c r="PSQ38" s="131"/>
      <c r="PSR38" s="131"/>
      <c r="PSS38" s="131"/>
      <c r="PST38" s="131"/>
      <c r="PSU38" s="132"/>
      <c r="PSV38" s="131"/>
      <c r="PSW38" s="131"/>
      <c r="PSX38" s="131"/>
      <c r="PSY38" s="131"/>
      <c r="PSZ38" s="131"/>
      <c r="PTA38" s="131"/>
      <c r="PTB38" s="131"/>
      <c r="PTC38" s="131"/>
      <c r="PTD38" s="132"/>
      <c r="PTE38" s="131"/>
      <c r="PTF38" s="131"/>
      <c r="PTG38" s="131"/>
      <c r="PTH38" s="131"/>
      <c r="PTI38" s="131"/>
      <c r="PTJ38" s="131"/>
      <c r="PTK38" s="131"/>
      <c r="PTL38" s="131"/>
      <c r="PTM38" s="132"/>
      <c r="PTN38" s="131"/>
      <c r="PTO38" s="131"/>
      <c r="PTP38" s="131"/>
      <c r="PTQ38" s="131"/>
      <c r="PTR38" s="131"/>
      <c r="PTS38" s="131"/>
      <c r="PTT38" s="131"/>
      <c r="PTU38" s="131"/>
      <c r="PTV38" s="132"/>
      <c r="PTW38" s="131"/>
      <c r="PTX38" s="131"/>
      <c r="PTY38" s="131"/>
      <c r="PTZ38" s="131"/>
      <c r="PUA38" s="131"/>
      <c r="PUB38" s="131"/>
      <c r="PUC38" s="131"/>
      <c r="PUD38" s="131"/>
      <c r="PUE38" s="132"/>
      <c r="PUF38" s="131"/>
      <c r="PUG38" s="131"/>
      <c r="PUH38" s="131"/>
      <c r="PUI38" s="131"/>
      <c r="PUJ38" s="131"/>
      <c r="PUK38" s="131"/>
      <c r="PUL38" s="131"/>
      <c r="PUM38" s="131"/>
      <c r="PUN38" s="132"/>
      <c r="PUO38" s="131"/>
      <c r="PUP38" s="131"/>
      <c r="PUQ38" s="131"/>
      <c r="PUR38" s="131"/>
      <c r="PUS38" s="131"/>
      <c r="PUT38" s="131"/>
      <c r="PUU38" s="131"/>
      <c r="PUV38" s="131"/>
      <c r="PUW38" s="132"/>
      <c r="PUX38" s="131"/>
      <c r="PUY38" s="131"/>
      <c r="PUZ38" s="131"/>
      <c r="PVA38" s="131"/>
      <c r="PVB38" s="131"/>
      <c r="PVC38" s="131"/>
      <c r="PVD38" s="131"/>
      <c r="PVE38" s="131"/>
      <c r="PVF38" s="132"/>
      <c r="PVG38" s="131"/>
      <c r="PVH38" s="131"/>
      <c r="PVI38" s="131"/>
      <c r="PVJ38" s="131"/>
      <c r="PVK38" s="131"/>
      <c r="PVL38" s="131"/>
      <c r="PVM38" s="131"/>
      <c r="PVN38" s="131"/>
      <c r="PVO38" s="132"/>
      <c r="PVP38" s="131"/>
      <c r="PVQ38" s="131"/>
      <c r="PVR38" s="131"/>
      <c r="PVS38" s="131"/>
      <c r="PVT38" s="131"/>
      <c r="PVU38" s="131"/>
      <c r="PVV38" s="131"/>
      <c r="PVW38" s="131"/>
      <c r="PVX38" s="132"/>
      <c r="PVY38" s="131"/>
      <c r="PVZ38" s="131"/>
      <c r="PWA38" s="131"/>
      <c r="PWB38" s="131"/>
      <c r="PWC38" s="131"/>
      <c r="PWD38" s="131"/>
      <c r="PWE38" s="131"/>
      <c r="PWF38" s="131"/>
      <c r="PWG38" s="132"/>
      <c r="PWH38" s="131"/>
      <c r="PWI38" s="131"/>
      <c r="PWJ38" s="131"/>
      <c r="PWK38" s="131"/>
      <c r="PWL38" s="131"/>
      <c r="PWM38" s="131"/>
      <c r="PWN38" s="131"/>
      <c r="PWO38" s="131"/>
      <c r="PWP38" s="132"/>
      <c r="PWQ38" s="131"/>
      <c r="PWR38" s="131"/>
      <c r="PWS38" s="131"/>
      <c r="PWT38" s="131"/>
      <c r="PWU38" s="131"/>
      <c r="PWV38" s="131"/>
      <c r="PWW38" s="131"/>
      <c r="PWX38" s="131"/>
      <c r="PWY38" s="132"/>
      <c r="PWZ38" s="131"/>
      <c r="PXA38" s="131"/>
      <c r="PXB38" s="131"/>
      <c r="PXC38" s="131"/>
      <c r="PXD38" s="131"/>
      <c r="PXE38" s="131"/>
      <c r="PXF38" s="131"/>
      <c r="PXG38" s="131"/>
      <c r="PXH38" s="132"/>
      <c r="PXI38" s="131"/>
      <c r="PXJ38" s="131"/>
      <c r="PXK38" s="131"/>
      <c r="PXL38" s="131"/>
      <c r="PXM38" s="131"/>
      <c r="PXN38" s="131"/>
      <c r="PXO38" s="131"/>
      <c r="PXP38" s="131"/>
      <c r="PXQ38" s="132"/>
      <c r="PXR38" s="131"/>
      <c r="PXS38" s="131"/>
      <c r="PXT38" s="131"/>
      <c r="PXU38" s="131"/>
      <c r="PXV38" s="131"/>
      <c r="PXW38" s="131"/>
      <c r="PXX38" s="131"/>
      <c r="PXY38" s="131"/>
      <c r="PXZ38" s="132"/>
      <c r="PYA38" s="131"/>
      <c r="PYB38" s="131"/>
      <c r="PYC38" s="131"/>
      <c r="PYD38" s="131"/>
      <c r="PYE38" s="131"/>
      <c r="PYF38" s="131"/>
      <c r="PYG38" s="131"/>
      <c r="PYH38" s="131"/>
      <c r="PYI38" s="132"/>
      <c r="PYJ38" s="131"/>
      <c r="PYK38" s="131"/>
      <c r="PYL38" s="131"/>
      <c r="PYM38" s="131"/>
      <c r="PYN38" s="131"/>
      <c r="PYO38" s="131"/>
      <c r="PYP38" s="131"/>
      <c r="PYQ38" s="131"/>
      <c r="PYR38" s="132"/>
      <c r="PYS38" s="131"/>
      <c r="PYT38" s="131"/>
      <c r="PYU38" s="131"/>
      <c r="PYV38" s="131"/>
      <c r="PYW38" s="131"/>
      <c r="PYX38" s="131"/>
      <c r="PYY38" s="131"/>
      <c r="PYZ38" s="131"/>
      <c r="PZA38" s="132"/>
      <c r="PZB38" s="131"/>
      <c r="PZC38" s="131"/>
      <c r="PZD38" s="131"/>
      <c r="PZE38" s="131"/>
      <c r="PZF38" s="131"/>
      <c r="PZG38" s="131"/>
      <c r="PZH38" s="131"/>
      <c r="PZI38" s="131"/>
      <c r="PZJ38" s="132"/>
      <c r="PZK38" s="131"/>
      <c r="PZL38" s="131"/>
      <c r="PZM38" s="131"/>
      <c r="PZN38" s="131"/>
      <c r="PZO38" s="131"/>
      <c r="PZP38" s="131"/>
      <c r="PZQ38" s="131"/>
      <c r="PZR38" s="131"/>
      <c r="PZS38" s="132"/>
      <c r="PZT38" s="131"/>
      <c r="PZU38" s="131"/>
      <c r="PZV38" s="131"/>
      <c r="PZW38" s="131"/>
      <c r="PZX38" s="131"/>
      <c r="PZY38" s="131"/>
      <c r="PZZ38" s="131"/>
      <c r="QAA38" s="131"/>
      <c r="QAB38" s="132"/>
      <c r="QAC38" s="131"/>
      <c r="QAD38" s="131"/>
      <c r="QAE38" s="131"/>
      <c r="QAF38" s="131"/>
      <c r="QAG38" s="131"/>
      <c r="QAH38" s="131"/>
      <c r="QAI38" s="131"/>
      <c r="QAJ38" s="131"/>
      <c r="QAK38" s="132"/>
      <c r="QAL38" s="131"/>
      <c r="QAM38" s="131"/>
      <c r="QAN38" s="131"/>
      <c r="QAO38" s="131"/>
      <c r="QAP38" s="131"/>
      <c r="QAQ38" s="131"/>
      <c r="QAR38" s="131"/>
      <c r="QAS38" s="131"/>
      <c r="QAT38" s="132"/>
      <c r="QAU38" s="131"/>
      <c r="QAV38" s="131"/>
      <c r="QAW38" s="131"/>
      <c r="QAX38" s="131"/>
      <c r="QAY38" s="131"/>
      <c r="QAZ38" s="131"/>
      <c r="QBA38" s="131"/>
      <c r="QBB38" s="131"/>
      <c r="QBC38" s="132"/>
      <c r="QBD38" s="131"/>
      <c r="QBE38" s="131"/>
      <c r="QBF38" s="131"/>
      <c r="QBG38" s="131"/>
      <c r="QBH38" s="131"/>
      <c r="QBI38" s="131"/>
      <c r="QBJ38" s="131"/>
      <c r="QBK38" s="131"/>
      <c r="QBL38" s="132"/>
      <c r="QBM38" s="131"/>
      <c r="QBN38" s="131"/>
      <c r="QBO38" s="131"/>
      <c r="QBP38" s="131"/>
      <c r="QBQ38" s="131"/>
      <c r="QBR38" s="131"/>
      <c r="QBS38" s="131"/>
      <c r="QBT38" s="131"/>
      <c r="QBU38" s="132"/>
      <c r="QBV38" s="131"/>
      <c r="QBW38" s="131"/>
      <c r="QBX38" s="131"/>
      <c r="QBY38" s="131"/>
      <c r="QBZ38" s="131"/>
      <c r="QCA38" s="131"/>
      <c r="QCB38" s="131"/>
      <c r="QCC38" s="131"/>
      <c r="QCD38" s="132"/>
      <c r="QCE38" s="131"/>
      <c r="QCF38" s="131"/>
      <c r="QCG38" s="131"/>
      <c r="QCH38" s="131"/>
      <c r="QCI38" s="131"/>
      <c r="QCJ38" s="131"/>
      <c r="QCK38" s="131"/>
      <c r="QCL38" s="131"/>
      <c r="QCM38" s="132"/>
      <c r="QCN38" s="131"/>
      <c r="QCO38" s="131"/>
      <c r="QCP38" s="131"/>
      <c r="QCQ38" s="131"/>
      <c r="QCR38" s="131"/>
      <c r="QCS38" s="131"/>
      <c r="QCT38" s="131"/>
      <c r="QCU38" s="131"/>
      <c r="QCV38" s="132"/>
      <c r="QCW38" s="131"/>
      <c r="QCX38" s="131"/>
      <c r="QCY38" s="131"/>
      <c r="QCZ38" s="131"/>
      <c r="QDA38" s="131"/>
      <c r="QDB38" s="131"/>
      <c r="QDC38" s="131"/>
      <c r="QDD38" s="131"/>
      <c r="QDE38" s="132"/>
      <c r="QDF38" s="131"/>
      <c r="QDG38" s="131"/>
      <c r="QDH38" s="131"/>
      <c r="QDI38" s="131"/>
      <c r="QDJ38" s="131"/>
      <c r="QDK38" s="131"/>
      <c r="QDL38" s="131"/>
      <c r="QDM38" s="131"/>
      <c r="QDN38" s="132"/>
      <c r="QDO38" s="131"/>
      <c r="QDP38" s="131"/>
      <c r="QDQ38" s="131"/>
      <c r="QDR38" s="131"/>
      <c r="QDS38" s="131"/>
      <c r="QDT38" s="131"/>
      <c r="QDU38" s="131"/>
      <c r="QDV38" s="131"/>
      <c r="QDW38" s="132"/>
      <c r="QDX38" s="131"/>
      <c r="QDY38" s="131"/>
      <c r="QDZ38" s="131"/>
      <c r="QEA38" s="131"/>
      <c r="QEB38" s="131"/>
      <c r="QEC38" s="131"/>
      <c r="QED38" s="131"/>
      <c r="QEE38" s="131"/>
      <c r="QEF38" s="132"/>
      <c r="QEG38" s="131"/>
      <c r="QEH38" s="131"/>
      <c r="QEI38" s="131"/>
      <c r="QEJ38" s="131"/>
      <c r="QEK38" s="131"/>
      <c r="QEL38" s="131"/>
      <c r="QEM38" s="131"/>
      <c r="QEN38" s="131"/>
      <c r="QEO38" s="132"/>
      <c r="QEP38" s="131"/>
      <c r="QEQ38" s="131"/>
      <c r="QER38" s="131"/>
      <c r="QES38" s="131"/>
      <c r="QET38" s="131"/>
      <c r="QEU38" s="131"/>
      <c r="QEV38" s="131"/>
      <c r="QEW38" s="131"/>
      <c r="QEX38" s="132"/>
      <c r="QEY38" s="131"/>
      <c r="QEZ38" s="131"/>
      <c r="QFA38" s="131"/>
      <c r="QFB38" s="131"/>
      <c r="QFC38" s="131"/>
      <c r="QFD38" s="131"/>
      <c r="QFE38" s="131"/>
      <c r="QFF38" s="131"/>
      <c r="QFG38" s="132"/>
      <c r="QFH38" s="131"/>
      <c r="QFI38" s="131"/>
      <c r="QFJ38" s="131"/>
      <c r="QFK38" s="131"/>
      <c r="QFL38" s="131"/>
      <c r="QFM38" s="131"/>
      <c r="QFN38" s="131"/>
      <c r="QFO38" s="131"/>
      <c r="QFP38" s="132"/>
      <c r="QFQ38" s="131"/>
      <c r="QFR38" s="131"/>
      <c r="QFS38" s="131"/>
      <c r="QFT38" s="131"/>
      <c r="QFU38" s="131"/>
      <c r="QFV38" s="131"/>
      <c r="QFW38" s="131"/>
      <c r="QFX38" s="131"/>
      <c r="QFY38" s="132"/>
      <c r="QFZ38" s="131"/>
      <c r="QGA38" s="131"/>
      <c r="QGB38" s="131"/>
      <c r="QGC38" s="131"/>
      <c r="QGD38" s="131"/>
      <c r="QGE38" s="131"/>
      <c r="QGF38" s="131"/>
      <c r="QGG38" s="131"/>
      <c r="QGH38" s="132"/>
      <c r="QGI38" s="131"/>
      <c r="QGJ38" s="131"/>
      <c r="QGK38" s="131"/>
      <c r="QGL38" s="131"/>
      <c r="QGM38" s="131"/>
      <c r="QGN38" s="131"/>
      <c r="QGO38" s="131"/>
      <c r="QGP38" s="131"/>
      <c r="QGQ38" s="132"/>
      <c r="QGR38" s="131"/>
      <c r="QGS38" s="131"/>
      <c r="QGT38" s="131"/>
      <c r="QGU38" s="131"/>
      <c r="QGV38" s="131"/>
      <c r="QGW38" s="131"/>
      <c r="QGX38" s="131"/>
      <c r="QGY38" s="131"/>
      <c r="QGZ38" s="132"/>
      <c r="QHA38" s="131"/>
      <c r="QHB38" s="131"/>
      <c r="QHC38" s="131"/>
      <c r="QHD38" s="131"/>
      <c r="QHE38" s="131"/>
      <c r="QHF38" s="131"/>
      <c r="QHG38" s="131"/>
      <c r="QHH38" s="131"/>
      <c r="QHI38" s="132"/>
      <c r="QHJ38" s="131"/>
      <c r="QHK38" s="131"/>
      <c r="QHL38" s="131"/>
      <c r="QHM38" s="131"/>
      <c r="QHN38" s="131"/>
      <c r="QHO38" s="131"/>
      <c r="QHP38" s="131"/>
      <c r="QHQ38" s="131"/>
      <c r="QHR38" s="132"/>
      <c r="QHS38" s="131"/>
      <c r="QHT38" s="131"/>
      <c r="QHU38" s="131"/>
      <c r="QHV38" s="131"/>
      <c r="QHW38" s="131"/>
      <c r="QHX38" s="131"/>
      <c r="QHY38" s="131"/>
      <c r="QHZ38" s="131"/>
      <c r="QIA38" s="132"/>
      <c r="QIB38" s="131"/>
      <c r="QIC38" s="131"/>
      <c r="QID38" s="131"/>
      <c r="QIE38" s="131"/>
      <c r="QIF38" s="131"/>
      <c r="QIG38" s="131"/>
      <c r="QIH38" s="131"/>
      <c r="QII38" s="131"/>
      <c r="QIJ38" s="132"/>
      <c r="QIK38" s="131"/>
      <c r="QIL38" s="131"/>
      <c r="QIM38" s="131"/>
      <c r="QIN38" s="131"/>
      <c r="QIO38" s="131"/>
      <c r="QIP38" s="131"/>
      <c r="QIQ38" s="131"/>
      <c r="QIR38" s="131"/>
      <c r="QIS38" s="132"/>
      <c r="QIT38" s="131"/>
      <c r="QIU38" s="131"/>
      <c r="QIV38" s="131"/>
      <c r="QIW38" s="131"/>
      <c r="QIX38" s="131"/>
      <c r="QIY38" s="131"/>
      <c r="QIZ38" s="131"/>
      <c r="QJA38" s="131"/>
      <c r="QJB38" s="132"/>
      <c r="QJC38" s="131"/>
      <c r="QJD38" s="131"/>
      <c r="QJE38" s="131"/>
      <c r="QJF38" s="131"/>
      <c r="QJG38" s="131"/>
      <c r="QJH38" s="131"/>
      <c r="QJI38" s="131"/>
      <c r="QJJ38" s="131"/>
      <c r="QJK38" s="132"/>
      <c r="QJL38" s="131"/>
      <c r="QJM38" s="131"/>
      <c r="QJN38" s="131"/>
      <c r="QJO38" s="131"/>
      <c r="QJP38" s="131"/>
      <c r="QJQ38" s="131"/>
      <c r="QJR38" s="131"/>
      <c r="QJS38" s="131"/>
      <c r="QJT38" s="132"/>
      <c r="QJU38" s="131"/>
      <c r="QJV38" s="131"/>
      <c r="QJW38" s="131"/>
      <c r="QJX38" s="131"/>
      <c r="QJY38" s="131"/>
      <c r="QJZ38" s="131"/>
      <c r="QKA38" s="131"/>
      <c r="QKB38" s="131"/>
      <c r="QKC38" s="132"/>
      <c r="QKD38" s="131"/>
      <c r="QKE38" s="131"/>
      <c r="QKF38" s="131"/>
      <c r="QKG38" s="131"/>
      <c r="QKH38" s="131"/>
      <c r="QKI38" s="131"/>
      <c r="QKJ38" s="131"/>
      <c r="QKK38" s="131"/>
      <c r="QKL38" s="132"/>
      <c r="QKM38" s="131"/>
      <c r="QKN38" s="131"/>
      <c r="QKO38" s="131"/>
      <c r="QKP38" s="131"/>
      <c r="QKQ38" s="131"/>
      <c r="QKR38" s="131"/>
      <c r="QKS38" s="131"/>
      <c r="QKT38" s="131"/>
      <c r="QKU38" s="132"/>
      <c r="QKV38" s="131"/>
      <c r="QKW38" s="131"/>
      <c r="QKX38" s="131"/>
      <c r="QKY38" s="131"/>
      <c r="QKZ38" s="131"/>
      <c r="QLA38" s="131"/>
      <c r="QLB38" s="131"/>
      <c r="QLC38" s="131"/>
      <c r="QLD38" s="132"/>
      <c r="QLE38" s="131"/>
      <c r="QLF38" s="131"/>
      <c r="QLG38" s="131"/>
      <c r="QLH38" s="131"/>
      <c r="QLI38" s="131"/>
      <c r="QLJ38" s="131"/>
      <c r="QLK38" s="131"/>
      <c r="QLL38" s="131"/>
      <c r="QLM38" s="132"/>
      <c r="QLN38" s="131"/>
      <c r="QLO38" s="131"/>
      <c r="QLP38" s="131"/>
      <c r="QLQ38" s="131"/>
      <c r="QLR38" s="131"/>
      <c r="QLS38" s="131"/>
      <c r="QLT38" s="131"/>
      <c r="QLU38" s="131"/>
      <c r="QLV38" s="132"/>
      <c r="QLW38" s="131"/>
      <c r="QLX38" s="131"/>
      <c r="QLY38" s="131"/>
      <c r="QLZ38" s="131"/>
      <c r="QMA38" s="131"/>
      <c r="QMB38" s="131"/>
      <c r="QMC38" s="131"/>
      <c r="QMD38" s="131"/>
      <c r="QME38" s="132"/>
      <c r="QMF38" s="131"/>
      <c r="QMG38" s="131"/>
      <c r="QMH38" s="131"/>
      <c r="QMI38" s="131"/>
      <c r="QMJ38" s="131"/>
      <c r="QMK38" s="131"/>
      <c r="QML38" s="131"/>
      <c r="QMM38" s="131"/>
      <c r="QMN38" s="132"/>
      <c r="QMO38" s="131"/>
      <c r="QMP38" s="131"/>
      <c r="QMQ38" s="131"/>
      <c r="QMR38" s="131"/>
      <c r="QMS38" s="131"/>
      <c r="QMT38" s="131"/>
      <c r="QMU38" s="131"/>
      <c r="QMV38" s="131"/>
      <c r="QMW38" s="132"/>
      <c r="QMX38" s="131"/>
      <c r="QMY38" s="131"/>
      <c r="QMZ38" s="131"/>
      <c r="QNA38" s="131"/>
      <c r="QNB38" s="131"/>
      <c r="QNC38" s="131"/>
      <c r="QND38" s="131"/>
      <c r="QNE38" s="131"/>
      <c r="QNF38" s="132"/>
      <c r="QNG38" s="131"/>
      <c r="QNH38" s="131"/>
      <c r="QNI38" s="131"/>
      <c r="QNJ38" s="131"/>
      <c r="QNK38" s="131"/>
      <c r="QNL38" s="131"/>
      <c r="QNM38" s="131"/>
      <c r="QNN38" s="131"/>
      <c r="QNO38" s="132"/>
      <c r="QNP38" s="131"/>
      <c r="QNQ38" s="131"/>
      <c r="QNR38" s="131"/>
      <c r="QNS38" s="131"/>
      <c r="QNT38" s="131"/>
      <c r="QNU38" s="131"/>
      <c r="QNV38" s="131"/>
      <c r="QNW38" s="131"/>
      <c r="QNX38" s="132"/>
      <c r="QNY38" s="131"/>
      <c r="QNZ38" s="131"/>
      <c r="QOA38" s="131"/>
      <c r="QOB38" s="131"/>
      <c r="QOC38" s="131"/>
      <c r="QOD38" s="131"/>
      <c r="QOE38" s="131"/>
      <c r="QOF38" s="131"/>
      <c r="QOG38" s="132"/>
      <c r="QOH38" s="131"/>
      <c r="QOI38" s="131"/>
      <c r="QOJ38" s="131"/>
      <c r="QOK38" s="131"/>
      <c r="QOL38" s="131"/>
      <c r="QOM38" s="131"/>
      <c r="QON38" s="131"/>
      <c r="QOO38" s="131"/>
      <c r="QOP38" s="132"/>
      <c r="QOQ38" s="131"/>
      <c r="QOR38" s="131"/>
      <c r="QOS38" s="131"/>
      <c r="QOT38" s="131"/>
      <c r="QOU38" s="131"/>
      <c r="QOV38" s="131"/>
      <c r="QOW38" s="131"/>
      <c r="QOX38" s="131"/>
      <c r="QOY38" s="132"/>
      <c r="QOZ38" s="131"/>
      <c r="QPA38" s="131"/>
      <c r="QPB38" s="131"/>
      <c r="QPC38" s="131"/>
      <c r="QPD38" s="131"/>
      <c r="QPE38" s="131"/>
      <c r="QPF38" s="131"/>
      <c r="QPG38" s="131"/>
      <c r="QPH38" s="132"/>
      <c r="QPI38" s="131"/>
      <c r="QPJ38" s="131"/>
      <c r="QPK38" s="131"/>
      <c r="QPL38" s="131"/>
      <c r="QPM38" s="131"/>
      <c r="QPN38" s="131"/>
      <c r="QPO38" s="131"/>
      <c r="QPP38" s="131"/>
      <c r="QPQ38" s="132"/>
      <c r="QPR38" s="131"/>
      <c r="QPS38" s="131"/>
      <c r="QPT38" s="131"/>
      <c r="QPU38" s="131"/>
      <c r="QPV38" s="131"/>
      <c r="QPW38" s="131"/>
      <c r="QPX38" s="131"/>
      <c r="QPY38" s="131"/>
      <c r="QPZ38" s="132"/>
      <c r="QQA38" s="131"/>
      <c r="QQB38" s="131"/>
      <c r="QQC38" s="131"/>
      <c r="QQD38" s="131"/>
      <c r="QQE38" s="131"/>
      <c r="QQF38" s="131"/>
      <c r="QQG38" s="131"/>
      <c r="QQH38" s="131"/>
      <c r="QQI38" s="132"/>
      <c r="QQJ38" s="131"/>
      <c r="QQK38" s="131"/>
      <c r="QQL38" s="131"/>
      <c r="QQM38" s="131"/>
      <c r="QQN38" s="131"/>
      <c r="QQO38" s="131"/>
      <c r="QQP38" s="131"/>
      <c r="QQQ38" s="131"/>
      <c r="QQR38" s="132"/>
      <c r="QQS38" s="131"/>
      <c r="QQT38" s="131"/>
      <c r="QQU38" s="131"/>
      <c r="QQV38" s="131"/>
      <c r="QQW38" s="131"/>
      <c r="QQX38" s="131"/>
      <c r="QQY38" s="131"/>
      <c r="QQZ38" s="131"/>
      <c r="QRA38" s="132"/>
      <c r="QRB38" s="131"/>
      <c r="QRC38" s="131"/>
      <c r="QRD38" s="131"/>
      <c r="QRE38" s="131"/>
      <c r="QRF38" s="131"/>
      <c r="QRG38" s="131"/>
      <c r="QRH38" s="131"/>
      <c r="QRI38" s="131"/>
      <c r="QRJ38" s="132"/>
      <c r="QRK38" s="131"/>
      <c r="QRL38" s="131"/>
      <c r="QRM38" s="131"/>
      <c r="QRN38" s="131"/>
      <c r="QRO38" s="131"/>
      <c r="QRP38" s="131"/>
      <c r="QRQ38" s="131"/>
      <c r="QRR38" s="131"/>
      <c r="QRS38" s="132"/>
      <c r="QRT38" s="131"/>
      <c r="QRU38" s="131"/>
      <c r="QRV38" s="131"/>
      <c r="QRW38" s="131"/>
      <c r="QRX38" s="131"/>
      <c r="QRY38" s="131"/>
      <c r="QRZ38" s="131"/>
      <c r="QSA38" s="131"/>
      <c r="QSB38" s="132"/>
      <c r="QSC38" s="131"/>
      <c r="QSD38" s="131"/>
      <c r="QSE38" s="131"/>
      <c r="QSF38" s="131"/>
      <c r="QSG38" s="131"/>
      <c r="QSH38" s="131"/>
      <c r="QSI38" s="131"/>
      <c r="QSJ38" s="131"/>
      <c r="QSK38" s="132"/>
      <c r="QSL38" s="131"/>
      <c r="QSM38" s="131"/>
      <c r="QSN38" s="131"/>
      <c r="QSO38" s="131"/>
      <c r="QSP38" s="131"/>
      <c r="QSQ38" s="131"/>
      <c r="QSR38" s="131"/>
      <c r="QSS38" s="131"/>
      <c r="QST38" s="132"/>
      <c r="QSU38" s="131"/>
      <c r="QSV38" s="131"/>
      <c r="QSW38" s="131"/>
      <c r="QSX38" s="131"/>
      <c r="QSY38" s="131"/>
      <c r="QSZ38" s="131"/>
      <c r="QTA38" s="131"/>
      <c r="QTB38" s="131"/>
      <c r="QTC38" s="132"/>
      <c r="QTD38" s="131"/>
      <c r="QTE38" s="131"/>
      <c r="QTF38" s="131"/>
      <c r="QTG38" s="131"/>
      <c r="QTH38" s="131"/>
      <c r="QTI38" s="131"/>
      <c r="QTJ38" s="131"/>
      <c r="QTK38" s="131"/>
      <c r="QTL38" s="132"/>
      <c r="QTM38" s="131"/>
      <c r="QTN38" s="131"/>
      <c r="QTO38" s="131"/>
      <c r="QTP38" s="131"/>
      <c r="QTQ38" s="131"/>
      <c r="QTR38" s="131"/>
      <c r="QTS38" s="131"/>
      <c r="QTT38" s="131"/>
      <c r="QTU38" s="132"/>
      <c r="QTV38" s="131"/>
      <c r="QTW38" s="131"/>
      <c r="QTX38" s="131"/>
      <c r="QTY38" s="131"/>
      <c r="QTZ38" s="131"/>
      <c r="QUA38" s="131"/>
      <c r="QUB38" s="131"/>
      <c r="QUC38" s="131"/>
      <c r="QUD38" s="132"/>
      <c r="QUE38" s="131"/>
      <c r="QUF38" s="131"/>
      <c r="QUG38" s="131"/>
      <c r="QUH38" s="131"/>
      <c r="QUI38" s="131"/>
      <c r="QUJ38" s="131"/>
      <c r="QUK38" s="131"/>
      <c r="QUL38" s="131"/>
      <c r="QUM38" s="132"/>
      <c r="QUN38" s="131"/>
      <c r="QUO38" s="131"/>
      <c r="QUP38" s="131"/>
      <c r="QUQ38" s="131"/>
      <c r="QUR38" s="131"/>
      <c r="QUS38" s="131"/>
      <c r="QUT38" s="131"/>
      <c r="QUU38" s="131"/>
      <c r="QUV38" s="132"/>
      <c r="QUW38" s="131"/>
      <c r="QUX38" s="131"/>
      <c r="QUY38" s="131"/>
      <c r="QUZ38" s="131"/>
      <c r="QVA38" s="131"/>
      <c r="QVB38" s="131"/>
      <c r="QVC38" s="131"/>
      <c r="QVD38" s="131"/>
      <c r="QVE38" s="132"/>
      <c r="QVF38" s="131"/>
      <c r="QVG38" s="131"/>
      <c r="QVH38" s="131"/>
      <c r="QVI38" s="131"/>
      <c r="QVJ38" s="131"/>
      <c r="QVK38" s="131"/>
      <c r="QVL38" s="131"/>
      <c r="QVM38" s="131"/>
      <c r="QVN38" s="132"/>
      <c r="QVO38" s="131"/>
      <c r="QVP38" s="131"/>
      <c r="QVQ38" s="131"/>
      <c r="QVR38" s="131"/>
      <c r="QVS38" s="131"/>
      <c r="QVT38" s="131"/>
      <c r="QVU38" s="131"/>
      <c r="QVV38" s="131"/>
      <c r="QVW38" s="132"/>
      <c r="QVX38" s="131"/>
      <c r="QVY38" s="131"/>
      <c r="QVZ38" s="131"/>
      <c r="QWA38" s="131"/>
      <c r="QWB38" s="131"/>
      <c r="QWC38" s="131"/>
      <c r="QWD38" s="131"/>
      <c r="QWE38" s="131"/>
      <c r="QWF38" s="132"/>
      <c r="QWG38" s="131"/>
      <c r="QWH38" s="131"/>
      <c r="QWI38" s="131"/>
      <c r="QWJ38" s="131"/>
      <c r="QWK38" s="131"/>
      <c r="QWL38" s="131"/>
      <c r="QWM38" s="131"/>
      <c r="QWN38" s="131"/>
      <c r="QWO38" s="132"/>
      <c r="QWP38" s="131"/>
      <c r="QWQ38" s="131"/>
      <c r="QWR38" s="131"/>
      <c r="QWS38" s="131"/>
      <c r="QWT38" s="131"/>
      <c r="QWU38" s="131"/>
      <c r="QWV38" s="131"/>
      <c r="QWW38" s="131"/>
      <c r="QWX38" s="132"/>
      <c r="QWY38" s="131"/>
      <c r="QWZ38" s="131"/>
      <c r="QXA38" s="131"/>
      <c r="QXB38" s="131"/>
      <c r="QXC38" s="131"/>
      <c r="QXD38" s="131"/>
      <c r="QXE38" s="131"/>
      <c r="QXF38" s="131"/>
      <c r="QXG38" s="132"/>
      <c r="QXH38" s="131"/>
      <c r="QXI38" s="131"/>
      <c r="QXJ38" s="131"/>
      <c r="QXK38" s="131"/>
      <c r="QXL38" s="131"/>
      <c r="QXM38" s="131"/>
      <c r="QXN38" s="131"/>
      <c r="QXO38" s="131"/>
      <c r="QXP38" s="132"/>
      <c r="QXQ38" s="131"/>
      <c r="QXR38" s="131"/>
      <c r="QXS38" s="131"/>
      <c r="QXT38" s="131"/>
      <c r="QXU38" s="131"/>
      <c r="QXV38" s="131"/>
      <c r="QXW38" s="131"/>
      <c r="QXX38" s="131"/>
      <c r="QXY38" s="132"/>
      <c r="QXZ38" s="131"/>
      <c r="QYA38" s="131"/>
      <c r="QYB38" s="131"/>
      <c r="QYC38" s="131"/>
      <c r="QYD38" s="131"/>
      <c r="QYE38" s="131"/>
      <c r="QYF38" s="131"/>
      <c r="QYG38" s="131"/>
      <c r="QYH38" s="132"/>
      <c r="QYI38" s="131"/>
      <c r="QYJ38" s="131"/>
      <c r="QYK38" s="131"/>
      <c r="QYL38" s="131"/>
      <c r="QYM38" s="131"/>
      <c r="QYN38" s="131"/>
      <c r="QYO38" s="131"/>
      <c r="QYP38" s="131"/>
      <c r="QYQ38" s="132"/>
      <c r="QYR38" s="131"/>
      <c r="QYS38" s="131"/>
      <c r="QYT38" s="131"/>
      <c r="QYU38" s="131"/>
      <c r="QYV38" s="131"/>
      <c r="QYW38" s="131"/>
      <c r="QYX38" s="131"/>
      <c r="QYY38" s="131"/>
      <c r="QYZ38" s="132"/>
      <c r="QZA38" s="131"/>
      <c r="QZB38" s="131"/>
      <c r="QZC38" s="131"/>
      <c r="QZD38" s="131"/>
      <c r="QZE38" s="131"/>
      <c r="QZF38" s="131"/>
      <c r="QZG38" s="131"/>
      <c r="QZH38" s="131"/>
      <c r="QZI38" s="132"/>
      <c r="QZJ38" s="131"/>
      <c r="QZK38" s="131"/>
      <c r="QZL38" s="131"/>
      <c r="QZM38" s="131"/>
      <c r="QZN38" s="131"/>
      <c r="QZO38" s="131"/>
      <c r="QZP38" s="131"/>
      <c r="QZQ38" s="131"/>
      <c r="QZR38" s="132"/>
      <c r="QZS38" s="131"/>
      <c r="QZT38" s="131"/>
      <c r="QZU38" s="131"/>
      <c r="QZV38" s="131"/>
      <c r="QZW38" s="131"/>
      <c r="QZX38" s="131"/>
      <c r="QZY38" s="131"/>
      <c r="QZZ38" s="131"/>
      <c r="RAA38" s="132"/>
      <c r="RAB38" s="131"/>
      <c r="RAC38" s="131"/>
      <c r="RAD38" s="131"/>
      <c r="RAE38" s="131"/>
      <c r="RAF38" s="131"/>
      <c r="RAG38" s="131"/>
      <c r="RAH38" s="131"/>
      <c r="RAI38" s="131"/>
      <c r="RAJ38" s="132"/>
      <c r="RAK38" s="131"/>
      <c r="RAL38" s="131"/>
      <c r="RAM38" s="131"/>
      <c r="RAN38" s="131"/>
      <c r="RAO38" s="131"/>
      <c r="RAP38" s="131"/>
      <c r="RAQ38" s="131"/>
      <c r="RAR38" s="131"/>
      <c r="RAS38" s="132"/>
      <c r="RAT38" s="131"/>
      <c r="RAU38" s="131"/>
      <c r="RAV38" s="131"/>
      <c r="RAW38" s="131"/>
      <c r="RAX38" s="131"/>
      <c r="RAY38" s="131"/>
      <c r="RAZ38" s="131"/>
      <c r="RBA38" s="131"/>
      <c r="RBB38" s="132"/>
      <c r="RBC38" s="131"/>
      <c r="RBD38" s="131"/>
      <c r="RBE38" s="131"/>
      <c r="RBF38" s="131"/>
      <c r="RBG38" s="131"/>
      <c r="RBH38" s="131"/>
      <c r="RBI38" s="131"/>
      <c r="RBJ38" s="131"/>
      <c r="RBK38" s="132"/>
      <c r="RBL38" s="131"/>
      <c r="RBM38" s="131"/>
      <c r="RBN38" s="131"/>
      <c r="RBO38" s="131"/>
      <c r="RBP38" s="131"/>
      <c r="RBQ38" s="131"/>
      <c r="RBR38" s="131"/>
      <c r="RBS38" s="131"/>
      <c r="RBT38" s="132"/>
      <c r="RBU38" s="131"/>
      <c r="RBV38" s="131"/>
      <c r="RBW38" s="131"/>
      <c r="RBX38" s="131"/>
      <c r="RBY38" s="131"/>
      <c r="RBZ38" s="131"/>
      <c r="RCA38" s="131"/>
      <c r="RCB38" s="131"/>
      <c r="RCC38" s="132"/>
      <c r="RCD38" s="131"/>
      <c r="RCE38" s="131"/>
      <c r="RCF38" s="131"/>
      <c r="RCG38" s="131"/>
      <c r="RCH38" s="131"/>
      <c r="RCI38" s="131"/>
      <c r="RCJ38" s="131"/>
      <c r="RCK38" s="131"/>
      <c r="RCL38" s="132"/>
      <c r="RCM38" s="131"/>
      <c r="RCN38" s="131"/>
      <c r="RCO38" s="131"/>
      <c r="RCP38" s="131"/>
      <c r="RCQ38" s="131"/>
      <c r="RCR38" s="131"/>
      <c r="RCS38" s="131"/>
      <c r="RCT38" s="131"/>
      <c r="RCU38" s="132"/>
      <c r="RCV38" s="131"/>
      <c r="RCW38" s="131"/>
      <c r="RCX38" s="131"/>
      <c r="RCY38" s="131"/>
      <c r="RCZ38" s="131"/>
      <c r="RDA38" s="131"/>
      <c r="RDB38" s="131"/>
      <c r="RDC38" s="131"/>
      <c r="RDD38" s="132"/>
      <c r="RDE38" s="131"/>
      <c r="RDF38" s="131"/>
      <c r="RDG38" s="131"/>
      <c r="RDH38" s="131"/>
      <c r="RDI38" s="131"/>
      <c r="RDJ38" s="131"/>
      <c r="RDK38" s="131"/>
      <c r="RDL38" s="131"/>
      <c r="RDM38" s="132"/>
      <c r="RDN38" s="131"/>
      <c r="RDO38" s="131"/>
      <c r="RDP38" s="131"/>
      <c r="RDQ38" s="131"/>
      <c r="RDR38" s="131"/>
      <c r="RDS38" s="131"/>
      <c r="RDT38" s="131"/>
      <c r="RDU38" s="131"/>
      <c r="RDV38" s="132"/>
      <c r="RDW38" s="131"/>
      <c r="RDX38" s="131"/>
      <c r="RDY38" s="131"/>
      <c r="RDZ38" s="131"/>
      <c r="REA38" s="131"/>
      <c r="REB38" s="131"/>
      <c r="REC38" s="131"/>
      <c r="RED38" s="131"/>
      <c r="REE38" s="132"/>
      <c r="REF38" s="131"/>
      <c r="REG38" s="131"/>
      <c r="REH38" s="131"/>
      <c r="REI38" s="131"/>
      <c r="REJ38" s="131"/>
      <c r="REK38" s="131"/>
      <c r="REL38" s="131"/>
      <c r="REM38" s="131"/>
      <c r="REN38" s="132"/>
      <c r="REO38" s="131"/>
      <c r="REP38" s="131"/>
      <c r="REQ38" s="131"/>
      <c r="RER38" s="131"/>
      <c r="RES38" s="131"/>
      <c r="RET38" s="131"/>
      <c r="REU38" s="131"/>
      <c r="REV38" s="131"/>
      <c r="REW38" s="132"/>
      <c r="REX38" s="131"/>
      <c r="REY38" s="131"/>
      <c r="REZ38" s="131"/>
      <c r="RFA38" s="131"/>
      <c r="RFB38" s="131"/>
      <c r="RFC38" s="131"/>
      <c r="RFD38" s="131"/>
      <c r="RFE38" s="131"/>
      <c r="RFF38" s="132"/>
      <c r="RFG38" s="131"/>
      <c r="RFH38" s="131"/>
      <c r="RFI38" s="131"/>
      <c r="RFJ38" s="131"/>
      <c r="RFK38" s="131"/>
      <c r="RFL38" s="131"/>
      <c r="RFM38" s="131"/>
      <c r="RFN38" s="131"/>
      <c r="RFO38" s="132"/>
      <c r="RFP38" s="131"/>
      <c r="RFQ38" s="131"/>
      <c r="RFR38" s="131"/>
      <c r="RFS38" s="131"/>
      <c r="RFT38" s="131"/>
      <c r="RFU38" s="131"/>
      <c r="RFV38" s="131"/>
      <c r="RFW38" s="131"/>
      <c r="RFX38" s="132"/>
      <c r="RFY38" s="131"/>
      <c r="RFZ38" s="131"/>
      <c r="RGA38" s="131"/>
      <c r="RGB38" s="131"/>
      <c r="RGC38" s="131"/>
      <c r="RGD38" s="131"/>
      <c r="RGE38" s="131"/>
      <c r="RGF38" s="131"/>
      <c r="RGG38" s="132"/>
      <c r="RGH38" s="131"/>
      <c r="RGI38" s="131"/>
      <c r="RGJ38" s="131"/>
      <c r="RGK38" s="131"/>
      <c r="RGL38" s="131"/>
      <c r="RGM38" s="131"/>
      <c r="RGN38" s="131"/>
      <c r="RGO38" s="131"/>
      <c r="RGP38" s="132"/>
      <c r="RGQ38" s="131"/>
      <c r="RGR38" s="131"/>
      <c r="RGS38" s="131"/>
      <c r="RGT38" s="131"/>
      <c r="RGU38" s="131"/>
      <c r="RGV38" s="131"/>
      <c r="RGW38" s="131"/>
      <c r="RGX38" s="131"/>
      <c r="RGY38" s="132"/>
      <c r="RGZ38" s="131"/>
      <c r="RHA38" s="131"/>
      <c r="RHB38" s="131"/>
      <c r="RHC38" s="131"/>
      <c r="RHD38" s="131"/>
      <c r="RHE38" s="131"/>
      <c r="RHF38" s="131"/>
      <c r="RHG38" s="131"/>
      <c r="RHH38" s="132"/>
      <c r="RHI38" s="131"/>
      <c r="RHJ38" s="131"/>
      <c r="RHK38" s="131"/>
      <c r="RHL38" s="131"/>
      <c r="RHM38" s="131"/>
      <c r="RHN38" s="131"/>
      <c r="RHO38" s="131"/>
      <c r="RHP38" s="131"/>
      <c r="RHQ38" s="132"/>
      <c r="RHR38" s="131"/>
      <c r="RHS38" s="131"/>
      <c r="RHT38" s="131"/>
      <c r="RHU38" s="131"/>
      <c r="RHV38" s="131"/>
      <c r="RHW38" s="131"/>
      <c r="RHX38" s="131"/>
      <c r="RHY38" s="131"/>
      <c r="RHZ38" s="132"/>
      <c r="RIA38" s="131"/>
      <c r="RIB38" s="131"/>
      <c r="RIC38" s="131"/>
      <c r="RID38" s="131"/>
      <c r="RIE38" s="131"/>
      <c r="RIF38" s="131"/>
      <c r="RIG38" s="131"/>
      <c r="RIH38" s="131"/>
      <c r="RII38" s="132"/>
      <c r="RIJ38" s="131"/>
      <c r="RIK38" s="131"/>
      <c r="RIL38" s="131"/>
      <c r="RIM38" s="131"/>
      <c r="RIN38" s="131"/>
      <c r="RIO38" s="131"/>
      <c r="RIP38" s="131"/>
      <c r="RIQ38" s="131"/>
      <c r="RIR38" s="132"/>
      <c r="RIS38" s="131"/>
      <c r="RIT38" s="131"/>
      <c r="RIU38" s="131"/>
      <c r="RIV38" s="131"/>
      <c r="RIW38" s="131"/>
      <c r="RIX38" s="131"/>
      <c r="RIY38" s="131"/>
      <c r="RIZ38" s="131"/>
      <c r="RJA38" s="132"/>
      <c r="RJB38" s="131"/>
      <c r="RJC38" s="131"/>
      <c r="RJD38" s="131"/>
      <c r="RJE38" s="131"/>
      <c r="RJF38" s="131"/>
      <c r="RJG38" s="131"/>
      <c r="RJH38" s="131"/>
      <c r="RJI38" s="131"/>
      <c r="RJJ38" s="132"/>
      <c r="RJK38" s="131"/>
      <c r="RJL38" s="131"/>
      <c r="RJM38" s="131"/>
      <c r="RJN38" s="131"/>
      <c r="RJO38" s="131"/>
      <c r="RJP38" s="131"/>
      <c r="RJQ38" s="131"/>
      <c r="RJR38" s="131"/>
      <c r="RJS38" s="132"/>
      <c r="RJT38" s="131"/>
      <c r="RJU38" s="131"/>
      <c r="RJV38" s="131"/>
      <c r="RJW38" s="131"/>
      <c r="RJX38" s="131"/>
      <c r="RJY38" s="131"/>
      <c r="RJZ38" s="131"/>
      <c r="RKA38" s="131"/>
      <c r="RKB38" s="132"/>
      <c r="RKC38" s="131"/>
      <c r="RKD38" s="131"/>
      <c r="RKE38" s="131"/>
      <c r="RKF38" s="131"/>
      <c r="RKG38" s="131"/>
      <c r="RKH38" s="131"/>
      <c r="RKI38" s="131"/>
      <c r="RKJ38" s="131"/>
      <c r="RKK38" s="132"/>
      <c r="RKL38" s="131"/>
      <c r="RKM38" s="131"/>
      <c r="RKN38" s="131"/>
      <c r="RKO38" s="131"/>
      <c r="RKP38" s="131"/>
      <c r="RKQ38" s="131"/>
      <c r="RKR38" s="131"/>
      <c r="RKS38" s="131"/>
      <c r="RKT38" s="132"/>
      <c r="RKU38" s="131"/>
      <c r="RKV38" s="131"/>
      <c r="RKW38" s="131"/>
      <c r="RKX38" s="131"/>
      <c r="RKY38" s="131"/>
      <c r="RKZ38" s="131"/>
      <c r="RLA38" s="131"/>
      <c r="RLB38" s="131"/>
      <c r="RLC38" s="132"/>
      <c r="RLD38" s="131"/>
      <c r="RLE38" s="131"/>
      <c r="RLF38" s="131"/>
      <c r="RLG38" s="131"/>
      <c r="RLH38" s="131"/>
      <c r="RLI38" s="131"/>
      <c r="RLJ38" s="131"/>
      <c r="RLK38" s="131"/>
      <c r="RLL38" s="132"/>
      <c r="RLM38" s="131"/>
      <c r="RLN38" s="131"/>
      <c r="RLO38" s="131"/>
      <c r="RLP38" s="131"/>
      <c r="RLQ38" s="131"/>
      <c r="RLR38" s="131"/>
      <c r="RLS38" s="131"/>
      <c r="RLT38" s="131"/>
      <c r="RLU38" s="132"/>
      <c r="RLV38" s="131"/>
      <c r="RLW38" s="131"/>
      <c r="RLX38" s="131"/>
      <c r="RLY38" s="131"/>
      <c r="RLZ38" s="131"/>
      <c r="RMA38" s="131"/>
      <c r="RMB38" s="131"/>
      <c r="RMC38" s="131"/>
      <c r="RMD38" s="132"/>
      <c r="RME38" s="131"/>
      <c r="RMF38" s="131"/>
      <c r="RMG38" s="131"/>
      <c r="RMH38" s="131"/>
      <c r="RMI38" s="131"/>
      <c r="RMJ38" s="131"/>
      <c r="RMK38" s="131"/>
      <c r="RML38" s="131"/>
      <c r="RMM38" s="132"/>
      <c r="RMN38" s="131"/>
      <c r="RMO38" s="131"/>
      <c r="RMP38" s="131"/>
      <c r="RMQ38" s="131"/>
      <c r="RMR38" s="131"/>
      <c r="RMS38" s="131"/>
      <c r="RMT38" s="131"/>
      <c r="RMU38" s="131"/>
      <c r="RMV38" s="132"/>
      <c r="RMW38" s="131"/>
      <c r="RMX38" s="131"/>
      <c r="RMY38" s="131"/>
      <c r="RMZ38" s="131"/>
      <c r="RNA38" s="131"/>
      <c r="RNB38" s="131"/>
      <c r="RNC38" s="131"/>
      <c r="RND38" s="131"/>
      <c r="RNE38" s="132"/>
      <c r="RNF38" s="131"/>
      <c r="RNG38" s="131"/>
      <c r="RNH38" s="131"/>
      <c r="RNI38" s="131"/>
      <c r="RNJ38" s="131"/>
      <c r="RNK38" s="131"/>
      <c r="RNL38" s="131"/>
      <c r="RNM38" s="131"/>
      <c r="RNN38" s="132"/>
      <c r="RNO38" s="131"/>
      <c r="RNP38" s="131"/>
      <c r="RNQ38" s="131"/>
      <c r="RNR38" s="131"/>
      <c r="RNS38" s="131"/>
      <c r="RNT38" s="131"/>
      <c r="RNU38" s="131"/>
      <c r="RNV38" s="131"/>
      <c r="RNW38" s="132"/>
      <c r="RNX38" s="131"/>
      <c r="RNY38" s="131"/>
      <c r="RNZ38" s="131"/>
      <c r="ROA38" s="131"/>
      <c r="ROB38" s="131"/>
      <c r="ROC38" s="131"/>
      <c r="ROD38" s="131"/>
      <c r="ROE38" s="131"/>
      <c r="ROF38" s="132"/>
      <c r="ROG38" s="131"/>
      <c r="ROH38" s="131"/>
      <c r="ROI38" s="131"/>
      <c r="ROJ38" s="131"/>
      <c r="ROK38" s="131"/>
      <c r="ROL38" s="131"/>
      <c r="ROM38" s="131"/>
      <c r="RON38" s="131"/>
      <c r="ROO38" s="132"/>
      <c r="ROP38" s="131"/>
      <c r="ROQ38" s="131"/>
      <c r="ROR38" s="131"/>
      <c r="ROS38" s="131"/>
      <c r="ROT38" s="131"/>
      <c r="ROU38" s="131"/>
      <c r="ROV38" s="131"/>
      <c r="ROW38" s="131"/>
      <c r="ROX38" s="132"/>
      <c r="ROY38" s="131"/>
      <c r="ROZ38" s="131"/>
      <c r="RPA38" s="131"/>
      <c r="RPB38" s="131"/>
      <c r="RPC38" s="131"/>
      <c r="RPD38" s="131"/>
      <c r="RPE38" s="131"/>
      <c r="RPF38" s="131"/>
      <c r="RPG38" s="132"/>
      <c r="RPH38" s="131"/>
      <c r="RPI38" s="131"/>
      <c r="RPJ38" s="131"/>
      <c r="RPK38" s="131"/>
      <c r="RPL38" s="131"/>
      <c r="RPM38" s="131"/>
      <c r="RPN38" s="131"/>
      <c r="RPO38" s="131"/>
      <c r="RPP38" s="132"/>
      <c r="RPQ38" s="131"/>
      <c r="RPR38" s="131"/>
      <c r="RPS38" s="131"/>
      <c r="RPT38" s="131"/>
      <c r="RPU38" s="131"/>
      <c r="RPV38" s="131"/>
      <c r="RPW38" s="131"/>
      <c r="RPX38" s="131"/>
      <c r="RPY38" s="132"/>
      <c r="RPZ38" s="131"/>
      <c r="RQA38" s="131"/>
      <c r="RQB38" s="131"/>
      <c r="RQC38" s="131"/>
      <c r="RQD38" s="131"/>
      <c r="RQE38" s="131"/>
      <c r="RQF38" s="131"/>
      <c r="RQG38" s="131"/>
      <c r="RQH38" s="132"/>
      <c r="RQI38" s="131"/>
      <c r="RQJ38" s="131"/>
      <c r="RQK38" s="131"/>
      <c r="RQL38" s="131"/>
      <c r="RQM38" s="131"/>
      <c r="RQN38" s="131"/>
      <c r="RQO38" s="131"/>
      <c r="RQP38" s="131"/>
      <c r="RQQ38" s="132"/>
      <c r="RQR38" s="131"/>
      <c r="RQS38" s="131"/>
      <c r="RQT38" s="131"/>
      <c r="RQU38" s="131"/>
      <c r="RQV38" s="131"/>
      <c r="RQW38" s="131"/>
      <c r="RQX38" s="131"/>
      <c r="RQY38" s="131"/>
      <c r="RQZ38" s="132"/>
      <c r="RRA38" s="131"/>
      <c r="RRB38" s="131"/>
      <c r="RRC38" s="131"/>
      <c r="RRD38" s="131"/>
      <c r="RRE38" s="131"/>
      <c r="RRF38" s="131"/>
      <c r="RRG38" s="131"/>
      <c r="RRH38" s="131"/>
      <c r="RRI38" s="132"/>
      <c r="RRJ38" s="131"/>
      <c r="RRK38" s="131"/>
      <c r="RRL38" s="131"/>
      <c r="RRM38" s="131"/>
      <c r="RRN38" s="131"/>
      <c r="RRO38" s="131"/>
      <c r="RRP38" s="131"/>
      <c r="RRQ38" s="131"/>
      <c r="RRR38" s="132"/>
      <c r="RRS38" s="131"/>
      <c r="RRT38" s="131"/>
      <c r="RRU38" s="131"/>
      <c r="RRV38" s="131"/>
      <c r="RRW38" s="131"/>
      <c r="RRX38" s="131"/>
      <c r="RRY38" s="131"/>
      <c r="RRZ38" s="131"/>
      <c r="RSA38" s="132"/>
      <c r="RSB38" s="131"/>
      <c r="RSC38" s="131"/>
      <c r="RSD38" s="131"/>
      <c r="RSE38" s="131"/>
      <c r="RSF38" s="131"/>
      <c r="RSG38" s="131"/>
      <c r="RSH38" s="131"/>
      <c r="RSI38" s="131"/>
      <c r="RSJ38" s="132"/>
      <c r="RSK38" s="131"/>
      <c r="RSL38" s="131"/>
      <c r="RSM38" s="131"/>
      <c r="RSN38" s="131"/>
      <c r="RSO38" s="131"/>
      <c r="RSP38" s="131"/>
      <c r="RSQ38" s="131"/>
      <c r="RSR38" s="131"/>
      <c r="RSS38" s="132"/>
      <c r="RST38" s="131"/>
      <c r="RSU38" s="131"/>
      <c r="RSV38" s="131"/>
      <c r="RSW38" s="131"/>
      <c r="RSX38" s="131"/>
      <c r="RSY38" s="131"/>
      <c r="RSZ38" s="131"/>
      <c r="RTA38" s="131"/>
      <c r="RTB38" s="132"/>
      <c r="RTC38" s="131"/>
      <c r="RTD38" s="131"/>
      <c r="RTE38" s="131"/>
      <c r="RTF38" s="131"/>
      <c r="RTG38" s="131"/>
      <c r="RTH38" s="131"/>
      <c r="RTI38" s="131"/>
      <c r="RTJ38" s="131"/>
      <c r="RTK38" s="132"/>
      <c r="RTL38" s="131"/>
      <c r="RTM38" s="131"/>
      <c r="RTN38" s="131"/>
      <c r="RTO38" s="131"/>
      <c r="RTP38" s="131"/>
      <c r="RTQ38" s="131"/>
      <c r="RTR38" s="131"/>
      <c r="RTS38" s="131"/>
      <c r="RTT38" s="132"/>
      <c r="RTU38" s="131"/>
      <c r="RTV38" s="131"/>
      <c r="RTW38" s="131"/>
      <c r="RTX38" s="131"/>
      <c r="RTY38" s="131"/>
      <c r="RTZ38" s="131"/>
      <c r="RUA38" s="131"/>
      <c r="RUB38" s="131"/>
      <c r="RUC38" s="132"/>
      <c r="RUD38" s="131"/>
      <c r="RUE38" s="131"/>
      <c r="RUF38" s="131"/>
      <c r="RUG38" s="131"/>
      <c r="RUH38" s="131"/>
      <c r="RUI38" s="131"/>
      <c r="RUJ38" s="131"/>
      <c r="RUK38" s="131"/>
      <c r="RUL38" s="132"/>
      <c r="RUM38" s="131"/>
      <c r="RUN38" s="131"/>
      <c r="RUO38" s="131"/>
      <c r="RUP38" s="131"/>
      <c r="RUQ38" s="131"/>
      <c r="RUR38" s="131"/>
      <c r="RUS38" s="131"/>
      <c r="RUT38" s="131"/>
      <c r="RUU38" s="132"/>
      <c r="RUV38" s="131"/>
      <c r="RUW38" s="131"/>
      <c r="RUX38" s="131"/>
      <c r="RUY38" s="131"/>
      <c r="RUZ38" s="131"/>
      <c r="RVA38" s="131"/>
      <c r="RVB38" s="131"/>
      <c r="RVC38" s="131"/>
      <c r="RVD38" s="132"/>
      <c r="RVE38" s="131"/>
      <c r="RVF38" s="131"/>
      <c r="RVG38" s="131"/>
      <c r="RVH38" s="131"/>
      <c r="RVI38" s="131"/>
      <c r="RVJ38" s="131"/>
      <c r="RVK38" s="131"/>
      <c r="RVL38" s="131"/>
      <c r="RVM38" s="132"/>
      <c r="RVN38" s="131"/>
      <c r="RVO38" s="131"/>
      <c r="RVP38" s="131"/>
      <c r="RVQ38" s="131"/>
      <c r="RVR38" s="131"/>
      <c r="RVS38" s="131"/>
      <c r="RVT38" s="131"/>
      <c r="RVU38" s="131"/>
      <c r="RVV38" s="132"/>
      <c r="RVW38" s="131"/>
      <c r="RVX38" s="131"/>
      <c r="RVY38" s="131"/>
      <c r="RVZ38" s="131"/>
      <c r="RWA38" s="131"/>
      <c r="RWB38" s="131"/>
      <c r="RWC38" s="131"/>
      <c r="RWD38" s="131"/>
      <c r="RWE38" s="132"/>
      <c r="RWF38" s="131"/>
      <c r="RWG38" s="131"/>
      <c r="RWH38" s="131"/>
      <c r="RWI38" s="131"/>
      <c r="RWJ38" s="131"/>
      <c r="RWK38" s="131"/>
      <c r="RWL38" s="131"/>
      <c r="RWM38" s="131"/>
      <c r="RWN38" s="132"/>
      <c r="RWO38" s="131"/>
      <c r="RWP38" s="131"/>
      <c r="RWQ38" s="131"/>
      <c r="RWR38" s="131"/>
      <c r="RWS38" s="131"/>
      <c r="RWT38" s="131"/>
      <c r="RWU38" s="131"/>
      <c r="RWV38" s="131"/>
      <c r="RWW38" s="132"/>
      <c r="RWX38" s="131"/>
      <c r="RWY38" s="131"/>
      <c r="RWZ38" s="131"/>
      <c r="RXA38" s="131"/>
      <c r="RXB38" s="131"/>
      <c r="RXC38" s="131"/>
      <c r="RXD38" s="131"/>
      <c r="RXE38" s="131"/>
      <c r="RXF38" s="132"/>
      <c r="RXG38" s="131"/>
      <c r="RXH38" s="131"/>
      <c r="RXI38" s="131"/>
      <c r="RXJ38" s="131"/>
      <c r="RXK38" s="131"/>
      <c r="RXL38" s="131"/>
      <c r="RXM38" s="131"/>
      <c r="RXN38" s="131"/>
      <c r="RXO38" s="132"/>
      <c r="RXP38" s="131"/>
      <c r="RXQ38" s="131"/>
      <c r="RXR38" s="131"/>
      <c r="RXS38" s="131"/>
      <c r="RXT38" s="131"/>
      <c r="RXU38" s="131"/>
      <c r="RXV38" s="131"/>
      <c r="RXW38" s="131"/>
      <c r="RXX38" s="132"/>
      <c r="RXY38" s="131"/>
      <c r="RXZ38" s="131"/>
      <c r="RYA38" s="131"/>
      <c r="RYB38" s="131"/>
      <c r="RYC38" s="131"/>
      <c r="RYD38" s="131"/>
      <c r="RYE38" s="131"/>
      <c r="RYF38" s="131"/>
      <c r="RYG38" s="132"/>
      <c r="RYH38" s="131"/>
      <c r="RYI38" s="131"/>
      <c r="RYJ38" s="131"/>
      <c r="RYK38" s="131"/>
      <c r="RYL38" s="131"/>
      <c r="RYM38" s="131"/>
      <c r="RYN38" s="131"/>
      <c r="RYO38" s="131"/>
      <c r="RYP38" s="132"/>
      <c r="RYQ38" s="131"/>
      <c r="RYR38" s="131"/>
      <c r="RYS38" s="131"/>
      <c r="RYT38" s="131"/>
      <c r="RYU38" s="131"/>
      <c r="RYV38" s="131"/>
      <c r="RYW38" s="131"/>
      <c r="RYX38" s="131"/>
      <c r="RYY38" s="132"/>
      <c r="RYZ38" s="131"/>
      <c r="RZA38" s="131"/>
      <c r="RZB38" s="131"/>
      <c r="RZC38" s="131"/>
      <c r="RZD38" s="131"/>
      <c r="RZE38" s="131"/>
      <c r="RZF38" s="131"/>
      <c r="RZG38" s="131"/>
      <c r="RZH38" s="132"/>
      <c r="RZI38" s="131"/>
      <c r="RZJ38" s="131"/>
      <c r="RZK38" s="131"/>
      <c r="RZL38" s="131"/>
      <c r="RZM38" s="131"/>
      <c r="RZN38" s="131"/>
      <c r="RZO38" s="131"/>
      <c r="RZP38" s="131"/>
      <c r="RZQ38" s="132"/>
      <c r="RZR38" s="131"/>
      <c r="RZS38" s="131"/>
      <c r="RZT38" s="131"/>
      <c r="RZU38" s="131"/>
      <c r="RZV38" s="131"/>
      <c r="RZW38" s="131"/>
      <c r="RZX38" s="131"/>
      <c r="RZY38" s="131"/>
      <c r="RZZ38" s="132"/>
      <c r="SAA38" s="131"/>
      <c r="SAB38" s="131"/>
      <c r="SAC38" s="131"/>
      <c r="SAD38" s="131"/>
      <c r="SAE38" s="131"/>
      <c r="SAF38" s="131"/>
      <c r="SAG38" s="131"/>
      <c r="SAH38" s="131"/>
      <c r="SAI38" s="132"/>
      <c r="SAJ38" s="131"/>
      <c r="SAK38" s="131"/>
      <c r="SAL38" s="131"/>
      <c r="SAM38" s="131"/>
      <c r="SAN38" s="131"/>
      <c r="SAO38" s="131"/>
      <c r="SAP38" s="131"/>
      <c r="SAQ38" s="131"/>
      <c r="SAR38" s="132"/>
      <c r="SAS38" s="131"/>
      <c r="SAT38" s="131"/>
      <c r="SAU38" s="131"/>
      <c r="SAV38" s="131"/>
      <c r="SAW38" s="131"/>
      <c r="SAX38" s="131"/>
      <c r="SAY38" s="131"/>
      <c r="SAZ38" s="131"/>
      <c r="SBA38" s="132"/>
      <c r="SBB38" s="131"/>
      <c r="SBC38" s="131"/>
      <c r="SBD38" s="131"/>
      <c r="SBE38" s="131"/>
      <c r="SBF38" s="131"/>
      <c r="SBG38" s="131"/>
      <c r="SBH38" s="131"/>
      <c r="SBI38" s="131"/>
      <c r="SBJ38" s="132"/>
      <c r="SBK38" s="131"/>
      <c r="SBL38" s="131"/>
      <c r="SBM38" s="131"/>
      <c r="SBN38" s="131"/>
      <c r="SBO38" s="131"/>
      <c r="SBP38" s="131"/>
      <c r="SBQ38" s="131"/>
      <c r="SBR38" s="131"/>
      <c r="SBS38" s="132"/>
      <c r="SBT38" s="131"/>
      <c r="SBU38" s="131"/>
      <c r="SBV38" s="131"/>
      <c r="SBW38" s="131"/>
      <c r="SBX38" s="131"/>
      <c r="SBY38" s="131"/>
      <c r="SBZ38" s="131"/>
      <c r="SCA38" s="131"/>
      <c r="SCB38" s="132"/>
      <c r="SCC38" s="131"/>
      <c r="SCD38" s="131"/>
      <c r="SCE38" s="131"/>
      <c r="SCF38" s="131"/>
      <c r="SCG38" s="131"/>
      <c r="SCH38" s="131"/>
      <c r="SCI38" s="131"/>
      <c r="SCJ38" s="131"/>
      <c r="SCK38" s="132"/>
      <c r="SCL38" s="131"/>
      <c r="SCM38" s="131"/>
      <c r="SCN38" s="131"/>
      <c r="SCO38" s="131"/>
      <c r="SCP38" s="131"/>
      <c r="SCQ38" s="131"/>
      <c r="SCR38" s="131"/>
      <c r="SCS38" s="131"/>
      <c r="SCT38" s="132"/>
      <c r="SCU38" s="131"/>
      <c r="SCV38" s="131"/>
      <c r="SCW38" s="131"/>
      <c r="SCX38" s="131"/>
      <c r="SCY38" s="131"/>
      <c r="SCZ38" s="131"/>
      <c r="SDA38" s="131"/>
      <c r="SDB38" s="131"/>
      <c r="SDC38" s="132"/>
      <c r="SDD38" s="131"/>
      <c r="SDE38" s="131"/>
      <c r="SDF38" s="131"/>
      <c r="SDG38" s="131"/>
      <c r="SDH38" s="131"/>
      <c r="SDI38" s="131"/>
      <c r="SDJ38" s="131"/>
      <c r="SDK38" s="131"/>
      <c r="SDL38" s="132"/>
      <c r="SDM38" s="131"/>
      <c r="SDN38" s="131"/>
      <c r="SDO38" s="131"/>
      <c r="SDP38" s="131"/>
      <c r="SDQ38" s="131"/>
      <c r="SDR38" s="131"/>
      <c r="SDS38" s="131"/>
      <c r="SDT38" s="131"/>
      <c r="SDU38" s="132"/>
      <c r="SDV38" s="131"/>
      <c r="SDW38" s="131"/>
      <c r="SDX38" s="131"/>
      <c r="SDY38" s="131"/>
      <c r="SDZ38" s="131"/>
      <c r="SEA38" s="131"/>
      <c r="SEB38" s="131"/>
      <c r="SEC38" s="131"/>
      <c r="SED38" s="132"/>
      <c r="SEE38" s="131"/>
      <c r="SEF38" s="131"/>
      <c r="SEG38" s="131"/>
      <c r="SEH38" s="131"/>
      <c r="SEI38" s="131"/>
      <c r="SEJ38" s="131"/>
      <c r="SEK38" s="131"/>
      <c r="SEL38" s="131"/>
      <c r="SEM38" s="132"/>
      <c r="SEN38" s="131"/>
      <c r="SEO38" s="131"/>
      <c r="SEP38" s="131"/>
      <c r="SEQ38" s="131"/>
      <c r="SER38" s="131"/>
      <c r="SES38" s="131"/>
      <c r="SET38" s="131"/>
      <c r="SEU38" s="131"/>
      <c r="SEV38" s="132"/>
      <c r="SEW38" s="131"/>
      <c r="SEX38" s="131"/>
      <c r="SEY38" s="131"/>
      <c r="SEZ38" s="131"/>
      <c r="SFA38" s="131"/>
      <c r="SFB38" s="131"/>
      <c r="SFC38" s="131"/>
      <c r="SFD38" s="131"/>
      <c r="SFE38" s="132"/>
      <c r="SFF38" s="131"/>
      <c r="SFG38" s="131"/>
      <c r="SFH38" s="131"/>
      <c r="SFI38" s="131"/>
      <c r="SFJ38" s="131"/>
      <c r="SFK38" s="131"/>
      <c r="SFL38" s="131"/>
      <c r="SFM38" s="131"/>
      <c r="SFN38" s="132"/>
      <c r="SFO38" s="131"/>
      <c r="SFP38" s="131"/>
      <c r="SFQ38" s="131"/>
      <c r="SFR38" s="131"/>
      <c r="SFS38" s="131"/>
      <c r="SFT38" s="131"/>
      <c r="SFU38" s="131"/>
      <c r="SFV38" s="131"/>
      <c r="SFW38" s="132"/>
      <c r="SFX38" s="131"/>
      <c r="SFY38" s="131"/>
      <c r="SFZ38" s="131"/>
      <c r="SGA38" s="131"/>
      <c r="SGB38" s="131"/>
      <c r="SGC38" s="131"/>
      <c r="SGD38" s="131"/>
      <c r="SGE38" s="131"/>
      <c r="SGF38" s="132"/>
      <c r="SGG38" s="131"/>
      <c r="SGH38" s="131"/>
      <c r="SGI38" s="131"/>
      <c r="SGJ38" s="131"/>
      <c r="SGK38" s="131"/>
      <c r="SGL38" s="131"/>
      <c r="SGM38" s="131"/>
      <c r="SGN38" s="131"/>
      <c r="SGO38" s="132"/>
      <c r="SGP38" s="131"/>
      <c r="SGQ38" s="131"/>
      <c r="SGR38" s="131"/>
      <c r="SGS38" s="131"/>
      <c r="SGT38" s="131"/>
      <c r="SGU38" s="131"/>
      <c r="SGV38" s="131"/>
      <c r="SGW38" s="131"/>
      <c r="SGX38" s="132"/>
      <c r="SGY38" s="131"/>
      <c r="SGZ38" s="131"/>
      <c r="SHA38" s="131"/>
      <c r="SHB38" s="131"/>
      <c r="SHC38" s="131"/>
      <c r="SHD38" s="131"/>
      <c r="SHE38" s="131"/>
      <c r="SHF38" s="131"/>
      <c r="SHG38" s="132"/>
      <c r="SHH38" s="131"/>
      <c r="SHI38" s="131"/>
      <c r="SHJ38" s="131"/>
      <c r="SHK38" s="131"/>
      <c r="SHL38" s="131"/>
      <c r="SHM38" s="131"/>
      <c r="SHN38" s="131"/>
      <c r="SHO38" s="131"/>
      <c r="SHP38" s="132"/>
      <c r="SHQ38" s="131"/>
      <c r="SHR38" s="131"/>
      <c r="SHS38" s="131"/>
      <c r="SHT38" s="131"/>
      <c r="SHU38" s="131"/>
      <c r="SHV38" s="131"/>
      <c r="SHW38" s="131"/>
      <c r="SHX38" s="131"/>
      <c r="SHY38" s="132"/>
      <c r="SHZ38" s="131"/>
      <c r="SIA38" s="131"/>
      <c r="SIB38" s="131"/>
      <c r="SIC38" s="131"/>
      <c r="SID38" s="131"/>
      <c r="SIE38" s="131"/>
      <c r="SIF38" s="131"/>
      <c r="SIG38" s="131"/>
      <c r="SIH38" s="132"/>
      <c r="SII38" s="131"/>
      <c r="SIJ38" s="131"/>
      <c r="SIK38" s="131"/>
      <c r="SIL38" s="131"/>
      <c r="SIM38" s="131"/>
      <c r="SIN38" s="131"/>
      <c r="SIO38" s="131"/>
      <c r="SIP38" s="131"/>
      <c r="SIQ38" s="132"/>
      <c r="SIR38" s="131"/>
      <c r="SIS38" s="131"/>
      <c r="SIT38" s="131"/>
      <c r="SIU38" s="131"/>
      <c r="SIV38" s="131"/>
      <c r="SIW38" s="131"/>
      <c r="SIX38" s="131"/>
      <c r="SIY38" s="131"/>
      <c r="SIZ38" s="132"/>
      <c r="SJA38" s="131"/>
      <c r="SJB38" s="131"/>
      <c r="SJC38" s="131"/>
      <c r="SJD38" s="131"/>
      <c r="SJE38" s="131"/>
      <c r="SJF38" s="131"/>
      <c r="SJG38" s="131"/>
      <c r="SJH38" s="131"/>
      <c r="SJI38" s="132"/>
      <c r="SJJ38" s="131"/>
      <c r="SJK38" s="131"/>
      <c r="SJL38" s="131"/>
      <c r="SJM38" s="131"/>
      <c r="SJN38" s="131"/>
      <c r="SJO38" s="131"/>
      <c r="SJP38" s="131"/>
      <c r="SJQ38" s="131"/>
      <c r="SJR38" s="132"/>
      <c r="SJS38" s="131"/>
      <c r="SJT38" s="131"/>
      <c r="SJU38" s="131"/>
      <c r="SJV38" s="131"/>
      <c r="SJW38" s="131"/>
      <c r="SJX38" s="131"/>
      <c r="SJY38" s="131"/>
      <c r="SJZ38" s="131"/>
      <c r="SKA38" s="132"/>
      <c r="SKB38" s="131"/>
      <c r="SKC38" s="131"/>
      <c r="SKD38" s="131"/>
      <c r="SKE38" s="131"/>
      <c r="SKF38" s="131"/>
      <c r="SKG38" s="131"/>
      <c r="SKH38" s="131"/>
      <c r="SKI38" s="131"/>
      <c r="SKJ38" s="132"/>
      <c r="SKK38" s="131"/>
      <c r="SKL38" s="131"/>
      <c r="SKM38" s="131"/>
      <c r="SKN38" s="131"/>
      <c r="SKO38" s="131"/>
      <c r="SKP38" s="131"/>
      <c r="SKQ38" s="131"/>
      <c r="SKR38" s="131"/>
      <c r="SKS38" s="132"/>
      <c r="SKT38" s="131"/>
      <c r="SKU38" s="131"/>
      <c r="SKV38" s="131"/>
      <c r="SKW38" s="131"/>
      <c r="SKX38" s="131"/>
      <c r="SKY38" s="131"/>
      <c r="SKZ38" s="131"/>
      <c r="SLA38" s="131"/>
      <c r="SLB38" s="132"/>
      <c r="SLC38" s="131"/>
      <c r="SLD38" s="131"/>
      <c r="SLE38" s="131"/>
      <c r="SLF38" s="131"/>
      <c r="SLG38" s="131"/>
      <c r="SLH38" s="131"/>
      <c r="SLI38" s="131"/>
      <c r="SLJ38" s="131"/>
      <c r="SLK38" s="132"/>
      <c r="SLL38" s="131"/>
      <c r="SLM38" s="131"/>
      <c r="SLN38" s="131"/>
      <c r="SLO38" s="131"/>
      <c r="SLP38" s="131"/>
      <c r="SLQ38" s="131"/>
      <c r="SLR38" s="131"/>
      <c r="SLS38" s="131"/>
      <c r="SLT38" s="132"/>
      <c r="SLU38" s="131"/>
      <c r="SLV38" s="131"/>
      <c r="SLW38" s="131"/>
      <c r="SLX38" s="131"/>
      <c r="SLY38" s="131"/>
      <c r="SLZ38" s="131"/>
      <c r="SMA38" s="131"/>
      <c r="SMB38" s="131"/>
      <c r="SMC38" s="132"/>
      <c r="SMD38" s="131"/>
      <c r="SME38" s="131"/>
      <c r="SMF38" s="131"/>
      <c r="SMG38" s="131"/>
      <c r="SMH38" s="131"/>
      <c r="SMI38" s="131"/>
      <c r="SMJ38" s="131"/>
      <c r="SMK38" s="131"/>
      <c r="SML38" s="132"/>
      <c r="SMM38" s="131"/>
      <c r="SMN38" s="131"/>
      <c r="SMO38" s="131"/>
      <c r="SMP38" s="131"/>
      <c r="SMQ38" s="131"/>
      <c r="SMR38" s="131"/>
      <c r="SMS38" s="131"/>
      <c r="SMT38" s="131"/>
      <c r="SMU38" s="132"/>
      <c r="SMV38" s="131"/>
      <c r="SMW38" s="131"/>
      <c r="SMX38" s="131"/>
      <c r="SMY38" s="131"/>
      <c r="SMZ38" s="131"/>
      <c r="SNA38" s="131"/>
      <c r="SNB38" s="131"/>
      <c r="SNC38" s="131"/>
      <c r="SND38" s="132"/>
      <c r="SNE38" s="131"/>
      <c r="SNF38" s="131"/>
      <c r="SNG38" s="131"/>
      <c r="SNH38" s="131"/>
      <c r="SNI38" s="131"/>
      <c r="SNJ38" s="131"/>
      <c r="SNK38" s="131"/>
      <c r="SNL38" s="131"/>
      <c r="SNM38" s="132"/>
      <c r="SNN38" s="131"/>
      <c r="SNO38" s="131"/>
      <c r="SNP38" s="131"/>
      <c r="SNQ38" s="131"/>
      <c r="SNR38" s="131"/>
      <c r="SNS38" s="131"/>
      <c r="SNT38" s="131"/>
      <c r="SNU38" s="131"/>
      <c r="SNV38" s="132"/>
      <c r="SNW38" s="131"/>
      <c r="SNX38" s="131"/>
      <c r="SNY38" s="131"/>
      <c r="SNZ38" s="131"/>
      <c r="SOA38" s="131"/>
      <c r="SOB38" s="131"/>
      <c r="SOC38" s="131"/>
      <c r="SOD38" s="131"/>
      <c r="SOE38" s="132"/>
      <c r="SOF38" s="131"/>
      <c r="SOG38" s="131"/>
      <c r="SOH38" s="131"/>
      <c r="SOI38" s="131"/>
      <c r="SOJ38" s="131"/>
      <c r="SOK38" s="131"/>
      <c r="SOL38" s="131"/>
      <c r="SOM38" s="131"/>
      <c r="SON38" s="132"/>
      <c r="SOO38" s="131"/>
      <c r="SOP38" s="131"/>
      <c r="SOQ38" s="131"/>
      <c r="SOR38" s="131"/>
      <c r="SOS38" s="131"/>
      <c r="SOT38" s="131"/>
      <c r="SOU38" s="131"/>
      <c r="SOV38" s="131"/>
      <c r="SOW38" s="132"/>
      <c r="SOX38" s="131"/>
      <c r="SOY38" s="131"/>
      <c r="SOZ38" s="131"/>
      <c r="SPA38" s="131"/>
      <c r="SPB38" s="131"/>
      <c r="SPC38" s="131"/>
      <c r="SPD38" s="131"/>
      <c r="SPE38" s="131"/>
      <c r="SPF38" s="132"/>
      <c r="SPG38" s="131"/>
      <c r="SPH38" s="131"/>
      <c r="SPI38" s="131"/>
      <c r="SPJ38" s="131"/>
      <c r="SPK38" s="131"/>
      <c r="SPL38" s="131"/>
      <c r="SPM38" s="131"/>
      <c r="SPN38" s="131"/>
      <c r="SPO38" s="132"/>
      <c r="SPP38" s="131"/>
      <c r="SPQ38" s="131"/>
      <c r="SPR38" s="131"/>
      <c r="SPS38" s="131"/>
      <c r="SPT38" s="131"/>
      <c r="SPU38" s="131"/>
      <c r="SPV38" s="131"/>
      <c r="SPW38" s="131"/>
      <c r="SPX38" s="132"/>
      <c r="SPY38" s="131"/>
      <c r="SPZ38" s="131"/>
      <c r="SQA38" s="131"/>
      <c r="SQB38" s="131"/>
      <c r="SQC38" s="131"/>
      <c r="SQD38" s="131"/>
      <c r="SQE38" s="131"/>
      <c r="SQF38" s="131"/>
      <c r="SQG38" s="132"/>
      <c r="SQH38" s="131"/>
      <c r="SQI38" s="131"/>
      <c r="SQJ38" s="131"/>
      <c r="SQK38" s="131"/>
      <c r="SQL38" s="131"/>
      <c r="SQM38" s="131"/>
      <c r="SQN38" s="131"/>
      <c r="SQO38" s="131"/>
      <c r="SQP38" s="132"/>
      <c r="SQQ38" s="131"/>
      <c r="SQR38" s="131"/>
      <c r="SQS38" s="131"/>
      <c r="SQT38" s="131"/>
      <c r="SQU38" s="131"/>
      <c r="SQV38" s="131"/>
      <c r="SQW38" s="131"/>
      <c r="SQX38" s="131"/>
      <c r="SQY38" s="132"/>
      <c r="SQZ38" s="131"/>
      <c r="SRA38" s="131"/>
      <c r="SRB38" s="131"/>
      <c r="SRC38" s="131"/>
      <c r="SRD38" s="131"/>
      <c r="SRE38" s="131"/>
      <c r="SRF38" s="131"/>
      <c r="SRG38" s="131"/>
      <c r="SRH38" s="132"/>
      <c r="SRI38" s="131"/>
      <c r="SRJ38" s="131"/>
      <c r="SRK38" s="131"/>
      <c r="SRL38" s="131"/>
      <c r="SRM38" s="131"/>
      <c r="SRN38" s="131"/>
      <c r="SRO38" s="131"/>
      <c r="SRP38" s="131"/>
      <c r="SRQ38" s="132"/>
      <c r="SRR38" s="131"/>
      <c r="SRS38" s="131"/>
      <c r="SRT38" s="131"/>
      <c r="SRU38" s="131"/>
      <c r="SRV38" s="131"/>
      <c r="SRW38" s="131"/>
      <c r="SRX38" s="131"/>
      <c r="SRY38" s="131"/>
      <c r="SRZ38" s="132"/>
      <c r="SSA38" s="131"/>
      <c r="SSB38" s="131"/>
      <c r="SSC38" s="131"/>
      <c r="SSD38" s="131"/>
      <c r="SSE38" s="131"/>
      <c r="SSF38" s="131"/>
      <c r="SSG38" s="131"/>
      <c r="SSH38" s="131"/>
      <c r="SSI38" s="132"/>
      <c r="SSJ38" s="131"/>
      <c r="SSK38" s="131"/>
      <c r="SSL38" s="131"/>
      <c r="SSM38" s="131"/>
      <c r="SSN38" s="131"/>
      <c r="SSO38" s="131"/>
      <c r="SSP38" s="131"/>
      <c r="SSQ38" s="131"/>
      <c r="SSR38" s="132"/>
      <c r="SSS38" s="131"/>
      <c r="SST38" s="131"/>
      <c r="SSU38" s="131"/>
      <c r="SSV38" s="131"/>
      <c r="SSW38" s="131"/>
      <c r="SSX38" s="131"/>
      <c r="SSY38" s="131"/>
      <c r="SSZ38" s="131"/>
      <c r="STA38" s="132"/>
      <c r="STB38" s="131"/>
      <c r="STC38" s="131"/>
      <c r="STD38" s="131"/>
      <c r="STE38" s="131"/>
      <c r="STF38" s="131"/>
      <c r="STG38" s="131"/>
      <c r="STH38" s="131"/>
      <c r="STI38" s="131"/>
      <c r="STJ38" s="132"/>
      <c r="STK38" s="131"/>
      <c r="STL38" s="131"/>
      <c r="STM38" s="131"/>
      <c r="STN38" s="131"/>
      <c r="STO38" s="131"/>
      <c r="STP38" s="131"/>
      <c r="STQ38" s="131"/>
      <c r="STR38" s="131"/>
      <c r="STS38" s="132"/>
      <c r="STT38" s="131"/>
      <c r="STU38" s="131"/>
      <c r="STV38" s="131"/>
      <c r="STW38" s="131"/>
      <c r="STX38" s="131"/>
      <c r="STY38" s="131"/>
      <c r="STZ38" s="131"/>
      <c r="SUA38" s="131"/>
      <c r="SUB38" s="132"/>
      <c r="SUC38" s="131"/>
      <c r="SUD38" s="131"/>
      <c r="SUE38" s="131"/>
      <c r="SUF38" s="131"/>
      <c r="SUG38" s="131"/>
      <c r="SUH38" s="131"/>
      <c r="SUI38" s="131"/>
      <c r="SUJ38" s="131"/>
      <c r="SUK38" s="132"/>
      <c r="SUL38" s="131"/>
      <c r="SUM38" s="131"/>
      <c r="SUN38" s="131"/>
      <c r="SUO38" s="131"/>
      <c r="SUP38" s="131"/>
      <c r="SUQ38" s="131"/>
      <c r="SUR38" s="131"/>
      <c r="SUS38" s="131"/>
      <c r="SUT38" s="132"/>
      <c r="SUU38" s="131"/>
      <c r="SUV38" s="131"/>
      <c r="SUW38" s="131"/>
      <c r="SUX38" s="131"/>
      <c r="SUY38" s="131"/>
      <c r="SUZ38" s="131"/>
      <c r="SVA38" s="131"/>
      <c r="SVB38" s="131"/>
      <c r="SVC38" s="132"/>
      <c r="SVD38" s="131"/>
      <c r="SVE38" s="131"/>
      <c r="SVF38" s="131"/>
      <c r="SVG38" s="131"/>
      <c r="SVH38" s="131"/>
      <c r="SVI38" s="131"/>
      <c r="SVJ38" s="131"/>
      <c r="SVK38" s="131"/>
      <c r="SVL38" s="132"/>
      <c r="SVM38" s="131"/>
      <c r="SVN38" s="131"/>
      <c r="SVO38" s="131"/>
      <c r="SVP38" s="131"/>
      <c r="SVQ38" s="131"/>
      <c r="SVR38" s="131"/>
      <c r="SVS38" s="131"/>
      <c r="SVT38" s="131"/>
      <c r="SVU38" s="132"/>
      <c r="SVV38" s="131"/>
      <c r="SVW38" s="131"/>
      <c r="SVX38" s="131"/>
      <c r="SVY38" s="131"/>
      <c r="SVZ38" s="131"/>
      <c r="SWA38" s="131"/>
      <c r="SWB38" s="131"/>
      <c r="SWC38" s="131"/>
      <c r="SWD38" s="132"/>
      <c r="SWE38" s="131"/>
      <c r="SWF38" s="131"/>
      <c r="SWG38" s="131"/>
      <c r="SWH38" s="131"/>
      <c r="SWI38" s="131"/>
      <c r="SWJ38" s="131"/>
      <c r="SWK38" s="131"/>
      <c r="SWL38" s="131"/>
      <c r="SWM38" s="132"/>
      <c r="SWN38" s="131"/>
      <c r="SWO38" s="131"/>
      <c r="SWP38" s="131"/>
      <c r="SWQ38" s="131"/>
      <c r="SWR38" s="131"/>
      <c r="SWS38" s="131"/>
      <c r="SWT38" s="131"/>
      <c r="SWU38" s="131"/>
      <c r="SWV38" s="132"/>
      <c r="SWW38" s="131"/>
      <c r="SWX38" s="131"/>
      <c r="SWY38" s="131"/>
      <c r="SWZ38" s="131"/>
      <c r="SXA38" s="131"/>
      <c r="SXB38" s="131"/>
      <c r="SXC38" s="131"/>
      <c r="SXD38" s="131"/>
      <c r="SXE38" s="132"/>
      <c r="SXF38" s="131"/>
      <c r="SXG38" s="131"/>
      <c r="SXH38" s="131"/>
      <c r="SXI38" s="131"/>
      <c r="SXJ38" s="131"/>
      <c r="SXK38" s="131"/>
      <c r="SXL38" s="131"/>
      <c r="SXM38" s="131"/>
      <c r="SXN38" s="132"/>
      <c r="SXO38" s="131"/>
      <c r="SXP38" s="131"/>
      <c r="SXQ38" s="131"/>
      <c r="SXR38" s="131"/>
      <c r="SXS38" s="131"/>
      <c r="SXT38" s="131"/>
      <c r="SXU38" s="131"/>
      <c r="SXV38" s="131"/>
      <c r="SXW38" s="132"/>
      <c r="SXX38" s="131"/>
      <c r="SXY38" s="131"/>
      <c r="SXZ38" s="131"/>
      <c r="SYA38" s="131"/>
      <c r="SYB38" s="131"/>
      <c r="SYC38" s="131"/>
      <c r="SYD38" s="131"/>
      <c r="SYE38" s="131"/>
      <c r="SYF38" s="132"/>
      <c r="SYG38" s="131"/>
      <c r="SYH38" s="131"/>
      <c r="SYI38" s="131"/>
      <c r="SYJ38" s="131"/>
      <c r="SYK38" s="131"/>
      <c r="SYL38" s="131"/>
      <c r="SYM38" s="131"/>
      <c r="SYN38" s="131"/>
      <c r="SYO38" s="132"/>
      <c r="SYP38" s="131"/>
      <c r="SYQ38" s="131"/>
      <c r="SYR38" s="131"/>
      <c r="SYS38" s="131"/>
      <c r="SYT38" s="131"/>
      <c r="SYU38" s="131"/>
      <c r="SYV38" s="131"/>
      <c r="SYW38" s="131"/>
      <c r="SYX38" s="132"/>
      <c r="SYY38" s="131"/>
      <c r="SYZ38" s="131"/>
      <c r="SZA38" s="131"/>
      <c r="SZB38" s="131"/>
      <c r="SZC38" s="131"/>
      <c r="SZD38" s="131"/>
      <c r="SZE38" s="131"/>
      <c r="SZF38" s="131"/>
      <c r="SZG38" s="132"/>
      <c r="SZH38" s="131"/>
      <c r="SZI38" s="131"/>
      <c r="SZJ38" s="131"/>
      <c r="SZK38" s="131"/>
      <c r="SZL38" s="131"/>
      <c r="SZM38" s="131"/>
      <c r="SZN38" s="131"/>
      <c r="SZO38" s="131"/>
      <c r="SZP38" s="132"/>
      <c r="SZQ38" s="131"/>
      <c r="SZR38" s="131"/>
      <c r="SZS38" s="131"/>
      <c r="SZT38" s="131"/>
      <c r="SZU38" s="131"/>
      <c r="SZV38" s="131"/>
      <c r="SZW38" s="131"/>
      <c r="SZX38" s="131"/>
      <c r="SZY38" s="132"/>
      <c r="SZZ38" s="131"/>
      <c r="TAA38" s="131"/>
      <c r="TAB38" s="131"/>
      <c r="TAC38" s="131"/>
      <c r="TAD38" s="131"/>
      <c r="TAE38" s="131"/>
      <c r="TAF38" s="131"/>
      <c r="TAG38" s="131"/>
      <c r="TAH38" s="132"/>
      <c r="TAI38" s="131"/>
      <c r="TAJ38" s="131"/>
      <c r="TAK38" s="131"/>
      <c r="TAL38" s="131"/>
      <c r="TAM38" s="131"/>
      <c r="TAN38" s="131"/>
      <c r="TAO38" s="131"/>
      <c r="TAP38" s="131"/>
      <c r="TAQ38" s="132"/>
      <c r="TAR38" s="131"/>
      <c r="TAS38" s="131"/>
      <c r="TAT38" s="131"/>
      <c r="TAU38" s="131"/>
      <c r="TAV38" s="131"/>
      <c r="TAW38" s="131"/>
      <c r="TAX38" s="131"/>
      <c r="TAY38" s="131"/>
      <c r="TAZ38" s="132"/>
      <c r="TBA38" s="131"/>
      <c r="TBB38" s="131"/>
      <c r="TBC38" s="131"/>
      <c r="TBD38" s="131"/>
      <c r="TBE38" s="131"/>
      <c r="TBF38" s="131"/>
      <c r="TBG38" s="131"/>
      <c r="TBH38" s="131"/>
      <c r="TBI38" s="132"/>
      <c r="TBJ38" s="131"/>
      <c r="TBK38" s="131"/>
      <c r="TBL38" s="131"/>
      <c r="TBM38" s="131"/>
      <c r="TBN38" s="131"/>
      <c r="TBO38" s="131"/>
      <c r="TBP38" s="131"/>
      <c r="TBQ38" s="131"/>
      <c r="TBR38" s="132"/>
      <c r="TBS38" s="131"/>
      <c r="TBT38" s="131"/>
      <c r="TBU38" s="131"/>
      <c r="TBV38" s="131"/>
      <c r="TBW38" s="131"/>
      <c r="TBX38" s="131"/>
      <c r="TBY38" s="131"/>
      <c r="TBZ38" s="131"/>
      <c r="TCA38" s="132"/>
      <c r="TCB38" s="131"/>
      <c r="TCC38" s="131"/>
      <c r="TCD38" s="131"/>
      <c r="TCE38" s="131"/>
      <c r="TCF38" s="131"/>
      <c r="TCG38" s="131"/>
      <c r="TCH38" s="131"/>
      <c r="TCI38" s="131"/>
      <c r="TCJ38" s="132"/>
      <c r="TCK38" s="131"/>
      <c r="TCL38" s="131"/>
      <c r="TCM38" s="131"/>
      <c r="TCN38" s="131"/>
      <c r="TCO38" s="131"/>
      <c r="TCP38" s="131"/>
      <c r="TCQ38" s="131"/>
      <c r="TCR38" s="131"/>
      <c r="TCS38" s="132"/>
      <c r="TCT38" s="131"/>
      <c r="TCU38" s="131"/>
      <c r="TCV38" s="131"/>
      <c r="TCW38" s="131"/>
      <c r="TCX38" s="131"/>
      <c r="TCY38" s="131"/>
      <c r="TCZ38" s="131"/>
      <c r="TDA38" s="131"/>
      <c r="TDB38" s="132"/>
      <c r="TDC38" s="131"/>
      <c r="TDD38" s="131"/>
      <c r="TDE38" s="131"/>
      <c r="TDF38" s="131"/>
      <c r="TDG38" s="131"/>
      <c r="TDH38" s="131"/>
      <c r="TDI38" s="131"/>
      <c r="TDJ38" s="131"/>
      <c r="TDK38" s="132"/>
      <c r="TDL38" s="131"/>
      <c r="TDM38" s="131"/>
      <c r="TDN38" s="131"/>
      <c r="TDO38" s="131"/>
      <c r="TDP38" s="131"/>
      <c r="TDQ38" s="131"/>
      <c r="TDR38" s="131"/>
      <c r="TDS38" s="131"/>
      <c r="TDT38" s="132"/>
      <c r="TDU38" s="131"/>
      <c r="TDV38" s="131"/>
      <c r="TDW38" s="131"/>
      <c r="TDX38" s="131"/>
      <c r="TDY38" s="131"/>
      <c r="TDZ38" s="131"/>
      <c r="TEA38" s="131"/>
      <c r="TEB38" s="131"/>
      <c r="TEC38" s="132"/>
      <c r="TED38" s="131"/>
      <c r="TEE38" s="131"/>
      <c r="TEF38" s="131"/>
      <c r="TEG38" s="131"/>
      <c r="TEH38" s="131"/>
      <c r="TEI38" s="131"/>
      <c r="TEJ38" s="131"/>
      <c r="TEK38" s="131"/>
      <c r="TEL38" s="132"/>
      <c r="TEM38" s="131"/>
      <c r="TEN38" s="131"/>
      <c r="TEO38" s="131"/>
      <c r="TEP38" s="131"/>
      <c r="TEQ38" s="131"/>
      <c r="TER38" s="131"/>
      <c r="TES38" s="131"/>
      <c r="TET38" s="131"/>
      <c r="TEU38" s="132"/>
      <c r="TEV38" s="131"/>
      <c r="TEW38" s="131"/>
      <c r="TEX38" s="131"/>
      <c r="TEY38" s="131"/>
      <c r="TEZ38" s="131"/>
      <c r="TFA38" s="131"/>
      <c r="TFB38" s="131"/>
      <c r="TFC38" s="131"/>
      <c r="TFD38" s="132"/>
      <c r="TFE38" s="131"/>
      <c r="TFF38" s="131"/>
      <c r="TFG38" s="131"/>
      <c r="TFH38" s="131"/>
      <c r="TFI38" s="131"/>
      <c r="TFJ38" s="131"/>
      <c r="TFK38" s="131"/>
      <c r="TFL38" s="131"/>
      <c r="TFM38" s="132"/>
      <c r="TFN38" s="131"/>
      <c r="TFO38" s="131"/>
      <c r="TFP38" s="131"/>
      <c r="TFQ38" s="131"/>
      <c r="TFR38" s="131"/>
      <c r="TFS38" s="131"/>
      <c r="TFT38" s="131"/>
      <c r="TFU38" s="131"/>
      <c r="TFV38" s="132"/>
      <c r="TFW38" s="131"/>
      <c r="TFX38" s="131"/>
      <c r="TFY38" s="131"/>
      <c r="TFZ38" s="131"/>
      <c r="TGA38" s="131"/>
      <c r="TGB38" s="131"/>
      <c r="TGC38" s="131"/>
      <c r="TGD38" s="131"/>
      <c r="TGE38" s="132"/>
      <c r="TGF38" s="131"/>
      <c r="TGG38" s="131"/>
      <c r="TGH38" s="131"/>
      <c r="TGI38" s="131"/>
      <c r="TGJ38" s="131"/>
      <c r="TGK38" s="131"/>
      <c r="TGL38" s="131"/>
      <c r="TGM38" s="131"/>
      <c r="TGN38" s="132"/>
      <c r="TGO38" s="131"/>
      <c r="TGP38" s="131"/>
      <c r="TGQ38" s="131"/>
      <c r="TGR38" s="131"/>
      <c r="TGS38" s="131"/>
      <c r="TGT38" s="131"/>
      <c r="TGU38" s="131"/>
      <c r="TGV38" s="131"/>
      <c r="TGW38" s="132"/>
      <c r="TGX38" s="131"/>
      <c r="TGY38" s="131"/>
      <c r="TGZ38" s="131"/>
      <c r="THA38" s="131"/>
      <c r="THB38" s="131"/>
      <c r="THC38" s="131"/>
      <c r="THD38" s="131"/>
      <c r="THE38" s="131"/>
      <c r="THF38" s="132"/>
      <c r="THG38" s="131"/>
      <c r="THH38" s="131"/>
      <c r="THI38" s="131"/>
      <c r="THJ38" s="131"/>
      <c r="THK38" s="131"/>
      <c r="THL38" s="131"/>
      <c r="THM38" s="131"/>
      <c r="THN38" s="131"/>
      <c r="THO38" s="132"/>
      <c r="THP38" s="131"/>
      <c r="THQ38" s="131"/>
      <c r="THR38" s="131"/>
      <c r="THS38" s="131"/>
      <c r="THT38" s="131"/>
      <c r="THU38" s="131"/>
      <c r="THV38" s="131"/>
      <c r="THW38" s="131"/>
      <c r="THX38" s="132"/>
      <c r="THY38" s="131"/>
      <c r="THZ38" s="131"/>
      <c r="TIA38" s="131"/>
      <c r="TIB38" s="131"/>
      <c r="TIC38" s="131"/>
      <c r="TID38" s="131"/>
      <c r="TIE38" s="131"/>
      <c r="TIF38" s="131"/>
      <c r="TIG38" s="132"/>
      <c r="TIH38" s="131"/>
      <c r="TII38" s="131"/>
      <c r="TIJ38" s="131"/>
      <c r="TIK38" s="131"/>
      <c r="TIL38" s="131"/>
      <c r="TIM38" s="131"/>
      <c r="TIN38" s="131"/>
      <c r="TIO38" s="131"/>
      <c r="TIP38" s="132"/>
      <c r="TIQ38" s="131"/>
      <c r="TIR38" s="131"/>
      <c r="TIS38" s="131"/>
      <c r="TIT38" s="131"/>
      <c r="TIU38" s="131"/>
      <c r="TIV38" s="131"/>
      <c r="TIW38" s="131"/>
      <c r="TIX38" s="131"/>
      <c r="TIY38" s="132"/>
      <c r="TIZ38" s="131"/>
      <c r="TJA38" s="131"/>
      <c r="TJB38" s="131"/>
      <c r="TJC38" s="131"/>
      <c r="TJD38" s="131"/>
      <c r="TJE38" s="131"/>
      <c r="TJF38" s="131"/>
      <c r="TJG38" s="131"/>
      <c r="TJH38" s="132"/>
      <c r="TJI38" s="131"/>
      <c r="TJJ38" s="131"/>
      <c r="TJK38" s="131"/>
      <c r="TJL38" s="131"/>
      <c r="TJM38" s="131"/>
      <c r="TJN38" s="131"/>
      <c r="TJO38" s="131"/>
      <c r="TJP38" s="131"/>
      <c r="TJQ38" s="132"/>
      <c r="TJR38" s="131"/>
      <c r="TJS38" s="131"/>
      <c r="TJT38" s="131"/>
      <c r="TJU38" s="131"/>
      <c r="TJV38" s="131"/>
      <c r="TJW38" s="131"/>
      <c r="TJX38" s="131"/>
      <c r="TJY38" s="131"/>
      <c r="TJZ38" s="132"/>
      <c r="TKA38" s="131"/>
      <c r="TKB38" s="131"/>
      <c r="TKC38" s="131"/>
      <c r="TKD38" s="131"/>
      <c r="TKE38" s="131"/>
      <c r="TKF38" s="131"/>
      <c r="TKG38" s="131"/>
      <c r="TKH38" s="131"/>
      <c r="TKI38" s="132"/>
      <c r="TKJ38" s="131"/>
      <c r="TKK38" s="131"/>
      <c r="TKL38" s="131"/>
      <c r="TKM38" s="131"/>
      <c r="TKN38" s="131"/>
      <c r="TKO38" s="131"/>
      <c r="TKP38" s="131"/>
      <c r="TKQ38" s="131"/>
      <c r="TKR38" s="132"/>
      <c r="TKS38" s="131"/>
      <c r="TKT38" s="131"/>
      <c r="TKU38" s="131"/>
      <c r="TKV38" s="131"/>
      <c r="TKW38" s="131"/>
      <c r="TKX38" s="131"/>
      <c r="TKY38" s="131"/>
      <c r="TKZ38" s="131"/>
      <c r="TLA38" s="132"/>
      <c r="TLB38" s="131"/>
      <c r="TLC38" s="131"/>
      <c r="TLD38" s="131"/>
      <c r="TLE38" s="131"/>
      <c r="TLF38" s="131"/>
      <c r="TLG38" s="131"/>
      <c r="TLH38" s="131"/>
      <c r="TLI38" s="131"/>
      <c r="TLJ38" s="132"/>
      <c r="TLK38" s="131"/>
      <c r="TLL38" s="131"/>
      <c r="TLM38" s="131"/>
      <c r="TLN38" s="131"/>
      <c r="TLO38" s="131"/>
      <c r="TLP38" s="131"/>
      <c r="TLQ38" s="131"/>
      <c r="TLR38" s="131"/>
      <c r="TLS38" s="132"/>
      <c r="TLT38" s="131"/>
      <c r="TLU38" s="131"/>
      <c r="TLV38" s="131"/>
      <c r="TLW38" s="131"/>
      <c r="TLX38" s="131"/>
      <c r="TLY38" s="131"/>
      <c r="TLZ38" s="131"/>
      <c r="TMA38" s="131"/>
      <c r="TMB38" s="132"/>
      <c r="TMC38" s="131"/>
      <c r="TMD38" s="131"/>
      <c r="TME38" s="131"/>
      <c r="TMF38" s="131"/>
      <c r="TMG38" s="131"/>
      <c r="TMH38" s="131"/>
      <c r="TMI38" s="131"/>
      <c r="TMJ38" s="131"/>
      <c r="TMK38" s="132"/>
      <c r="TML38" s="131"/>
      <c r="TMM38" s="131"/>
      <c r="TMN38" s="131"/>
      <c r="TMO38" s="131"/>
      <c r="TMP38" s="131"/>
      <c r="TMQ38" s="131"/>
      <c r="TMR38" s="131"/>
      <c r="TMS38" s="131"/>
      <c r="TMT38" s="132"/>
      <c r="TMU38" s="131"/>
      <c r="TMV38" s="131"/>
      <c r="TMW38" s="131"/>
      <c r="TMX38" s="131"/>
      <c r="TMY38" s="131"/>
      <c r="TMZ38" s="131"/>
      <c r="TNA38" s="131"/>
      <c r="TNB38" s="131"/>
      <c r="TNC38" s="132"/>
      <c r="TND38" s="131"/>
      <c r="TNE38" s="131"/>
      <c r="TNF38" s="131"/>
      <c r="TNG38" s="131"/>
      <c r="TNH38" s="131"/>
      <c r="TNI38" s="131"/>
      <c r="TNJ38" s="131"/>
      <c r="TNK38" s="131"/>
      <c r="TNL38" s="132"/>
      <c r="TNM38" s="131"/>
      <c r="TNN38" s="131"/>
      <c r="TNO38" s="131"/>
      <c r="TNP38" s="131"/>
      <c r="TNQ38" s="131"/>
      <c r="TNR38" s="131"/>
      <c r="TNS38" s="131"/>
      <c r="TNT38" s="131"/>
      <c r="TNU38" s="132"/>
      <c r="TNV38" s="131"/>
      <c r="TNW38" s="131"/>
      <c r="TNX38" s="131"/>
      <c r="TNY38" s="131"/>
      <c r="TNZ38" s="131"/>
      <c r="TOA38" s="131"/>
      <c r="TOB38" s="131"/>
      <c r="TOC38" s="131"/>
      <c r="TOD38" s="132"/>
      <c r="TOE38" s="131"/>
      <c r="TOF38" s="131"/>
      <c r="TOG38" s="131"/>
      <c r="TOH38" s="131"/>
      <c r="TOI38" s="131"/>
      <c r="TOJ38" s="131"/>
      <c r="TOK38" s="131"/>
      <c r="TOL38" s="131"/>
      <c r="TOM38" s="132"/>
      <c r="TON38" s="131"/>
      <c r="TOO38" s="131"/>
      <c r="TOP38" s="131"/>
      <c r="TOQ38" s="131"/>
      <c r="TOR38" s="131"/>
      <c r="TOS38" s="131"/>
      <c r="TOT38" s="131"/>
      <c r="TOU38" s="131"/>
      <c r="TOV38" s="132"/>
      <c r="TOW38" s="131"/>
      <c r="TOX38" s="131"/>
      <c r="TOY38" s="131"/>
      <c r="TOZ38" s="131"/>
      <c r="TPA38" s="131"/>
      <c r="TPB38" s="131"/>
      <c r="TPC38" s="131"/>
      <c r="TPD38" s="131"/>
      <c r="TPE38" s="132"/>
      <c r="TPF38" s="131"/>
      <c r="TPG38" s="131"/>
      <c r="TPH38" s="131"/>
      <c r="TPI38" s="131"/>
      <c r="TPJ38" s="131"/>
      <c r="TPK38" s="131"/>
      <c r="TPL38" s="131"/>
      <c r="TPM38" s="131"/>
      <c r="TPN38" s="132"/>
      <c r="TPO38" s="131"/>
      <c r="TPP38" s="131"/>
      <c r="TPQ38" s="131"/>
      <c r="TPR38" s="131"/>
      <c r="TPS38" s="131"/>
      <c r="TPT38" s="131"/>
      <c r="TPU38" s="131"/>
      <c r="TPV38" s="131"/>
      <c r="TPW38" s="132"/>
      <c r="TPX38" s="131"/>
      <c r="TPY38" s="131"/>
      <c r="TPZ38" s="131"/>
      <c r="TQA38" s="131"/>
      <c r="TQB38" s="131"/>
      <c r="TQC38" s="131"/>
      <c r="TQD38" s="131"/>
      <c r="TQE38" s="131"/>
      <c r="TQF38" s="132"/>
      <c r="TQG38" s="131"/>
      <c r="TQH38" s="131"/>
      <c r="TQI38" s="131"/>
      <c r="TQJ38" s="131"/>
      <c r="TQK38" s="131"/>
      <c r="TQL38" s="131"/>
      <c r="TQM38" s="131"/>
      <c r="TQN38" s="131"/>
      <c r="TQO38" s="132"/>
      <c r="TQP38" s="131"/>
      <c r="TQQ38" s="131"/>
      <c r="TQR38" s="131"/>
      <c r="TQS38" s="131"/>
      <c r="TQT38" s="131"/>
      <c r="TQU38" s="131"/>
      <c r="TQV38" s="131"/>
      <c r="TQW38" s="131"/>
      <c r="TQX38" s="132"/>
      <c r="TQY38" s="131"/>
      <c r="TQZ38" s="131"/>
      <c r="TRA38" s="131"/>
      <c r="TRB38" s="131"/>
      <c r="TRC38" s="131"/>
      <c r="TRD38" s="131"/>
      <c r="TRE38" s="131"/>
      <c r="TRF38" s="131"/>
      <c r="TRG38" s="132"/>
      <c r="TRH38" s="131"/>
      <c r="TRI38" s="131"/>
      <c r="TRJ38" s="131"/>
      <c r="TRK38" s="131"/>
      <c r="TRL38" s="131"/>
      <c r="TRM38" s="131"/>
      <c r="TRN38" s="131"/>
      <c r="TRO38" s="131"/>
      <c r="TRP38" s="132"/>
      <c r="TRQ38" s="131"/>
      <c r="TRR38" s="131"/>
      <c r="TRS38" s="131"/>
      <c r="TRT38" s="131"/>
      <c r="TRU38" s="131"/>
      <c r="TRV38" s="131"/>
      <c r="TRW38" s="131"/>
      <c r="TRX38" s="131"/>
      <c r="TRY38" s="132"/>
      <c r="TRZ38" s="131"/>
      <c r="TSA38" s="131"/>
      <c r="TSB38" s="131"/>
      <c r="TSC38" s="131"/>
      <c r="TSD38" s="131"/>
      <c r="TSE38" s="131"/>
      <c r="TSF38" s="131"/>
      <c r="TSG38" s="131"/>
      <c r="TSH38" s="132"/>
      <c r="TSI38" s="131"/>
      <c r="TSJ38" s="131"/>
      <c r="TSK38" s="131"/>
      <c r="TSL38" s="131"/>
      <c r="TSM38" s="131"/>
      <c r="TSN38" s="131"/>
      <c r="TSO38" s="131"/>
      <c r="TSP38" s="131"/>
      <c r="TSQ38" s="132"/>
      <c r="TSR38" s="131"/>
      <c r="TSS38" s="131"/>
      <c r="TST38" s="131"/>
      <c r="TSU38" s="131"/>
      <c r="TSV38" s="131"/>
      <c r="TSW38" s="131"/>
      <c r="TSX38" s="131"/>
      <c r="TSY38" s="131"/>
      <c r="TSZ38" s="132"/>
      <c r="TTA38" s="131"/>
      <c r="TTB38" s="131"/>
      <c r="TTC38" s="131"/>
      <c r="TTD38" s="131"/>
      <c r="TTE38" s="131"/>
      <c r="TTF38" s="131"/>
      <c r="TTG38" s="131"/>
      <c r="TTH38" s="131"/>
      <c r="TTI38" s="132"/>
      <c r="TTJ38" s="131"/>
      <c r="TTK38" s="131"/>
      <c r="TTL38" s="131"/>
      <c r="TTM38" s="131"/>
      <c r="TTN38" s="131"/>
      <c r="TTO38" s="131"/>
      <c r="TTP38" s="131"/>
      <c r="TTQ38" s="131"/>
      <c r="TTR38" s="132"/>
      <c r="TTS38" s="131"/>
      <c r="TTT38" s="131"/>
      <c r="TTU38" s="131"/>
      <c r="TTV38" s="131"/>
      <c r="TTW38" s="131"/>
      <c r="TTX38" s="131"/>
      <c r="TTY38" s="131"/>
      <c r="TTZ38" s="131"/>
      <c r="TUA38" s="132"/>
      <c r="TUB38" s="131"/>
      <c r="TUC38" s="131"/>
      <c r="TUD38" s="131"/>
      <c r="TUE38" s="131"/>
      <c r="TUF38" s="131"/>
      <c r="TUG38" s="131"/>
      <c r="TUH38" s="131"/>
      <c r="TUI38" s="131"/>
      <c r="TUJ38" s="132"/>
      <c r="TUK38" s="131"/>
      <c r="TUL38" s="131"/>
      <c r="TUM38" s="131"/>
      <c r="TUN38" s="131"/>
      <c r="TUO38" s="131"/>
      <c r="TUP38" s="131"/>
      <c r="TUQ38" s="131"/>
      <c r="TUR38" s="131"/>
      <c r="TUS38" s="132"/>
      <c r="TUT38" s="131"/>
      <c r="TUU38" s="131"/>
      <c r="TUV38" s="131"/>
      <c r="TUW38" s="131"/>
      <c r="TUX38" s="131"/>
      <c r="TUY38" s="131"/>
      <c r="TUZ38" s="131"/>
      <c r="TVA38" s="131"/>
      <c r="TVB38" s="132"/>
      <c r="TVC38" s="131"/>
      <c r="TVD38" s="131"/>
      <c r="TVE38" s="131"/>
      <c r="TVF38" s="131"/>
      <c r="TVG38" s="131"/>
      <c r="TVH38" s="131"/>
      <c r="TVI38" s="131"/>
      <c r="TVJ38" s="131"/>
      <c r="TVK38" s="132"/>
      <c r="TVL38" s="131"/>
      <c r="TVM38" s="131"/>
      <c r="TVN38" s="131"/>
      <c r="TVO38" s="131"/>
      <c r="TVP38" s="131"/>
      <c r="TVQ38" s="131"/>
      <c r="TVR38" s="131"/>
      <c r="TVS38" s="131"/>
      <c r="TVT38" s="132"/>
      <c r="TVU38" s="131"/>
      <c r="TVV38" s="131"/>
      <c r="TVW38" s="131"/>
      <c r="TVX38" s="131"/>
      <c r="TVY38" s="131"/>
      <c r="TVZ38" s="131"/>
      <c r="TWA38" s="131"/>
      <c r="TWB38" s="131"/>
      <c r="TWC38" s="132"/>
      <c r="TWD38" s="131"/>
      <c r="TWE38" s="131"/>
      <c r="TWF38" s="131"/>
      <c r="TWG38" s="131"/>
      <c r="TWH38" s="131"/>
      <c r="TWI38" s="131"/>
      <c r="TWJ38" s="131"/>
      <c r="TWK38" s="131"/>
      <c r="TWL38" s="132"/>
      <c r="TWM38" s="131"/>
      <c r="TWN38" s="131"/>
      <c r="TWO38" s="131"/>
      <c r="TWP38" s="131"/>
      <c r="TWQ38" s="131"/>
      <c r="TWR38" s="131"/>
      <c r="TWS38" s="131"/>
      <c r="TWT38" s="131"/>
      <c r="TWU38" s="132"/>
      <c r="TWV38" s="131"/>
      <c r="TWW38" s="131"/>
      <c r="TWX38" s="131"/>
      <c r="TWY38" s="131"/>
      <c r="TWZ38" s="131"/>
      <c r="TXA38" s="131"/>
      <c r="TXB38" s="131"/>
      <c r="TXC38" s="131"/>
      <c r="TXD38" s="132"/>
      <c r="TXE38" s="131"/>
      <c r="TXF38" s="131"/>
      <c r="TXG38" s="131"/>
      <c r="TXH38" s="131"/>
      <c r="TXI38" s="131"/>
      <c r="TXJ38" s="131"/>
      <c r="TXK38" s="131"/>
      <c r="TXL38" s="131"/>
      <c r="TXM38" s="132"/>
      <c r="TXN38" s="131"/>
      <c r="TXO38" s="131"/>
      <c r="TXP38" s="131"/>
      <c r="TXQ38" s="131"/>
      <c r="TXR38" s="131"/>
      <c r="TXS38" s="131"/>
      <c r="TXT38" s="131"/>
      <c r="TXU38" s="131"/>
      <c r="TXV38" s="132"/>
      <c r="TXW38" s="131"/>
      <c r="TXX38" s="131"/>
      <c r="TXY38" s="131"/>
      <c r="TXZ38" s="131"/>
      <c r="TYA38" s="131"/>
      <c r="TYB38" s="131"/>
      <c r="TYC38" s="131"/>
      <c r="TYD38" s="131"/>
      <c r="TYE38" s="132"/>
      <c r="TYF38" s="131"/>
      <c r="TYG38" s="131"/>
      <c r="TYH38" s="131"/>
      <c r="TYI38" s="131"/>
      <c r="TYJ38" s="131"/>
      <c r="TYK38" s="131"/>
      <c r="TYL38" s="131"/>
      <c r="TYM38" s="131"/>
      <c r="TYN38" s="132"/>
      <c r="TYO38" s="131"/>
      <c r="TYP38" s="131"/>
      <c r="TYQ38" s="131"/>
      <c r="TYR38" s="131"/>
      <c r="TYS38" s="131"/>
      <c r="TYT38" s="131"/>
      <c r="TYU38" s="131"/>
      <c r="TYV38" s="131"/>
      <c r="TYW38" s="132"/>
      <c r="TYX38" s="131"/>
      <c r="TYY38" s="131"/>
      <c r="TYZ38" s="131"/>
      <c r="TZA38" s="131"/>
      <c r="TZB38" s="131"/>
      <c r="TZC38" s="131"/>
      <c r="TZD38" s="131"/>
      <c r="TZE38" s="131"/>
      <c r="TZF38" s="132"/>
      <c r="TZG38" s="131"/>
      <c r="TZH38" s="131"/>
      <c r="TZI38" s="131"/>
      <c r="TZJ38" s="131"/>
      <c r="TZK38" s="131"/>
      <c r="TZL38" s="131"/>
      <c r="TZM38" s="131"/>
      <c r="TZN38" s="131"/>
      <c r="TZO38" s="132"/>
      <c r="TZP38" s="131"/>
      <c r="TZQ38" s="131"/>
      <c r="TZR38" s="131"/>
      <c r="TZS38" s="131"/>
      <c r="TZT38" s="131"/>
      <c r="TZU38" s="131"/>
      <c r="TZV38" s="131"/>
      <c r="TZW38" s="131"/>
      <c r="TZX38" s="132"/>
      <c r="TZY38" s="131"/>
      <c r="TZZ38" s="131"/>
      <c r="UAA38" s="131"/>
      <c r="UAB38" s="131"/>
      <c r="UAC38" s="131"/>
      <c r="UAD38" s="131"/>
      <c r="UAE38" s="131"/>
      <c r="UAF38" s="131"/>
      <c r="UAG38" s="132"/>
      <c r="UAH38" s="131"/>
      <c r="UAI38" s="131"/>
      <c r="UAJ38" s="131"/>
      <c r="UAK38" s="131"/>
      <c r="UAL38" s="131"/>
      <c r="UAM38" s="131"/>
      <c r="UAN38" s="131"/>
      <c r="UAO38" s="131"/>
      <c r="UAP38" s="132"/>
      <c r="UAQ38" s="131"/>
      <c r="UAR38" s="131"/>
      <c r="UAS38" s="131"/>
      <c r="UAT38" s="131"/>
      <c r="UAU38" s="131"/>
      <c r="UAV38" s="131"/>
      <c r="UAW38" s="131"/>
      <c r="UAX38" s="131"/>
      <c r="UAY38" s="132"/>
      <c r="UAZ38" s="131"/>
      <c r="UBA38" s="131"/>
      <c r="UBB38" s="131"/>
      <c r="UBC38" s="131"/>
      <c r="UBD38" s="131"/>
      <c r="UBE38" s="131"/>
      <c r="UBF38" s="131"/>
      <c r="UBG38" s="131"/>
      <c r="UBH38" s="132"/>
      <c r="UBI38" s="131"/>
      <c r="UBJ38" s="131"/>
      <c r="UBK38" s="131"/>
      <c r="UBL38" s="131"/>
      <c r="UBM38" s="131"/>
      <c r="UBN38" s="131"/>
      <c r="UBO38" s="131"/>
      <c r="UBP38" s="131"/>
      <c r="UBQ38" s="132"/>
      <c r="UBR38" s="131"/>
      <c r="UBS38" s="131"/>
      <c r="UBT38" s="131"/>
      <c r="UBU38" s="131"/>
      <c r="UBV38" s="131"/>
      <c r="UBW38" s="131"/>
      <c r="UBX38" s="131"/>
      <c r="UBY38" s="131"/>
      <c r="UBZ38" s="132"/>
      <c r="UCA38" s="131"/>
      <c r="UCB38" s="131"/>
      <c r="UCC38" s="131"/>
      <c r="UCD38" s="131"/>
      <c r="UCE38" s="131"/>
      <c r="UCF38" s="131"/>
      <c r="UCG38" s="131"/>
      <c r="UCH38" s="131"/>
      <c r="UCI38" s="132"/>
      <c r="UCJ38" s="131"/>
      <c r="UCK38" s="131"/>
      <c r="UCL38" s="131"/>
      <c r="UCM38" s="131"/>
      <c r="UCN38" s="131"/>
      <c r="UCO38" s="131"/>
      <c r="UCP38" s="131"/>
      <c r="UCQ38" s="131"/>
      <c r="UCR38" s="132"/>
      <c r="UCS38" s="131"/>
      <c r="UCT38" s="131"/>
      <c r="UCU38" s="131"/>
      <c r="UCV38" s="131"/>
      <c r="UCW38" s="131"/>
      <c r="UCX38" s="131"/>
      <c r="UCY38" s="131"/>
      <c r="UCZ38" s="131"/>
      <c r="UDA38" s="132"/>
      <c r="UDB38" s="131"/>
      <c r="UDC38" s="131"/>
      <c r="UDD38" s="131"/>
      <c r="UDE38" s="131"/>
      <c r="UDF38" s="131"/>
      <c r="UDG38" s="131"/>
      <c r="UDH38" s="131"/>
      <c r="UDI38" s="131"/>
      <c r="UDJ38" s="132"/>
      <c r="UDK38" s="131"/>
      <c r="UDL38" s="131"/>
      <c r="UDM38" s="131"/>
      <c r="UDN38" s="131"/>
      <c r="UDO38" s="131"/>
      <c r="UDP38" s="131"/>
      <c r="UDQ38" s="131"/>
      <c r="UDR38" s="131"/>
      <c r="UDS38" s="132"/>
      <c r="UDT38" s="131"/>
      <c r="UDU38" s="131"/>
      <c r="UDV38" s="131"/>
      <c r="UDW38" s="131"/>
      <c r="UDX38" s="131"/>
      <c r="UDY38" s="131"/>
      <c r="UDZ38" s="131"/>
      <c r="UEA38" s="131"/>
      <c r="UEB38" s="132"/>
      <c r="UEC38" s="131"/>
      <c r="UED38" s="131"/>
      <c r="UEE38" s="131"/>
      <c r="UEF38" s="131"/>
      <c r="UEG38" s="131"/>
      <c r="UEH38" s="131"/>
      <c r="UEI38" s="131"/>
      <c r="UEJ38" s="131"/>
      <c r="UEK38" s="132"/>
      <c r="UEL38" s="131"/>
      <c r="UEM38" s="131"/>
      <c r="UEN38" s="131"/>
      <c r="UEO38" s="131"/>
      <c r="UEP38" s="131"/>
      <c r="UEQ38" s="131"/>
      <c r="UER38" s="131"/>
      <c r="UES38" s="131"/>
      <c r="UET38" s="132"/>
      <c r="UEU38" s="131"/>
      <c r="UEV38" s="131"/>
      <c r="UEW38" s="131"/>
      <c r="UEX38" s="131"/>
      <c r="UEY38" s="131"/>
      <c r="UEZ38" s="131"/>
      <c r="UFA38" s="131"/>
      <c r="UFB38" s="131"/>
      <c r="UFC38" s="132"/>
      <c r="UFD38" s="131"/>
      <c r="UFE38" s="131"/>
      <c r="UFF38" s="131"/>
      <c r="UFG38" s="131"/>
      <c r="UFH38" s="131"/>
      <c r="UFI38" s="131"/>
      <c r="UFJ38" s="131"/>
      <c r="UFK38" s="131"/>
      <c r="UFL38" s="132"/>
      <c r="UFM38" s="131"/>
      <c r="UFN38" s="131"/>
      <c r="UFO38" s="131"/>
      <c r="UFP38" s="131"/>
      <c r="UFQ38" s="131"/>
      <c r="UFR38" s="131"/>
      <c r="UFS38" s="131"/>
      <c r="UFT38" s="131"/>
      <c r="UFU38" s="132"/>
      <c r="UFV38" s="131"/>
      <c r="UFW38" s="131"/>
      <c r="UFX38" s="131"/>
      <c r="UFY38" s="131"/>
      <c r="UFZ38" s="131"/>
      <c r="UGA38" s="131"/>
      <c r="UGB38" s="131"/>
      <c r="UGC38" s="131"/>
      <c r="UGD38" s="132"/>
      <c r="UGE38" s="131"/>
      <c r="UGF38" s="131"/>
      <c r="UGG38" s="131"/>
      <c r="UGH38" s="131"/>
      <c r="UGI38" s="131"/>
      <c r="UGJ38" s="131"/>
      <c r="UGK38" s="131"/>
      <c r="UGL38" s="131"/>
      <c r="UGM38" s="132"/>
      <c r="UGN38" s="131"/>
      <c r="UGO38" s="131"/>
      <c r="UGP38" s="131"/>
      <c r="UGQ38" s="131"/>
      <c r="UGR38" s="131"/>
      <c r="UGS38" s="131"/>
      <c r="UGT38" s="131"/>
      <c r="UGU38" s="131"/>
      <c r="UGV38" s="132"/>
      <c r="UGW38" s="131"/>
      <c r="UGX38" s="131"/>
      <c r="UGY38" s="131"/>
      <c r="UGZ38" s="131"/>
      <c r="UHA38" s="131"/>
      <c r="UHB38" s="131"/>
      <c r="UHC38" s="131"/>
      <c r="UHD38" s="131"/>
      <c r="UHE38" s="132"/>
      <c r="UHF38" s="131"/>
      <c r="UHG38" s="131"/>
      <c r="UHH38" s="131"/>
      <c r="UHI38" s="131"/>
      <c r="UHJ38" s="131"/>
      <c r="UHK38" s="131"/>
      <c r="UHL38" s="131"/>
      <c r="UHM38" s="131"/>
      <c r="UHN38" s="132"/>
      <c r="UHO38" s="131"/>
      <c r="UHP38" s="131"/>
      <c r="UHQ38" s="131"/>
      <c r="UHR38" s="131"/>
      <c r="UHS38" s="131"/>
      <c r="UHT38" s="131"/>
      <c r="UHU38" s="131"/>
      <c r="UHV38" s="131"/>
      <c r="UHW38" s="132"/>
      <c r="UHX38" s="131"/>
      <c r="UHY38" s="131"/>
      <c r="UHZ38" s="131"/>
      <c r="UIA38" s="131"/>
      <c r="UIB38" s="131"/>
      <c r="UIC38" s="131"/>
      <c r="UID38" s="131"/>
      <c r="UIE38" s="131"/>
      <c r="UIF38" s="132"/>
      <c r="UIG38" s="131"/>
      <c r="UIH38" s="131"/>
      <c r="UII38" s="131"/>
      <c r="UIJ38" s="131"/>
      <c r="UIK38" s="131"/>
      <c r="UIL38" s="131"/>
      <c r="UIM38" s="131"/>
      <c r="UIN38" s="131"/>
      <c r="UIO38" s="132"/>
      <c r="UIP38" s="131"/>
      <c r="UIQ38" s="131"/>
      <c r="UIR38" s="131"/>
      <c r="UIS38" s="131"/>
      <c r="UIT38" s="131"/>
      <c r="UIU38" s="131"/>
      <c r="UIV38" s="131"/>
      <c r="UIW38" s="131"/>
      <c r="UIX38" s="132"/>
      <c r="UIY38" s="131"/>
      <c r="UIZ38" s="131"/>
      <c r="UJA38" s="131"/>
      <c r="UJB38" s="131"/>
      <c r="UJC38" s="131"/>
      <c r="UJD38" s="131"/>
      <c r="UJE38" s="131"/>
      <c r="UJF38" s="131"/>
      <c r="UJG38" s="132"/>
      <c r="UJH38" s="131"/>
      <c r="UJI38" s="131"/>
      <c r="UJJ38" s="131"/>
      <c r="UJK38" s="131"/>
      <c r="UJL38" s="131"/>
      <c r="UJM38" s="131"/>
      <c r="UJN38" s="131"/>
      <c r="UJO38" s="131"/>
      <c r="UJP38" s="132"/>
      <c r="UJQ38" s="131"/>
      <c r="UJR38" s="131"/>
      <c r="UJS38" s="131"/>
      <c r="UJT38" s="131"/>
      <c r="UJU38" s="131"/>
      <c r="UJV38" s="131"/>
      <c r="UJW38" s="131"/>
      <c r="UJX38" s="131"/>
      <c r="UJY38" s="132"/>
      <c r="UJZ38" s="131"/>
      <c r="UKA38" s="131"/>
      <c r="UKB38" s="131"/>
      <c r="UKC38" s="131"/>
      <c r="UKD38" s="131"/>
      <c r="UKE38" s="131"/>
      <c r="UKF38" s="131"/>
      <c r="UKG38" s="131"/>
      <c r="UKH38" s="132"/>
      <c r="UKI38" s="131"/>
      <c r="UKJ38" s="131"/>
      <c r="UKK38" s="131"/>
      <c r="UKL38" s="131"/>
      <c r="UKM38" s="131"/>
      <c r="UKN38" s="131"/>
      <c r="UKO38" s="131"/>
      <c r="UKP38" s="131"/>
      <c r="UKQ38" s="132"/>
      <c r="UKR38" s="131"/>
      <c r="UKS38" s="131"/>
      <c r="UKT38" s="131"/>
      <c r="UKU38" s="131"/>
      <c r="UKV38" s="131"/>
      <c r="UKW38" s="131"/>
      <c r="UKX38" s="131"/>
      <c r="UKY38" s="131"/>
      <c r="UKZ38" s="132"/>
      <c r="ULA38" s="131"/>
      <c r="ULB38" s="131"/>
      <c r="ULC38" s="131"/>
      <c r="ULD38" s="131"/>
      <c r="ULE38" s="131"/>
      <c r="ULF38" s="131"/>
      <c r="ULG38" s="131"/>
      <c r="ULH38" s="131"/>
      <c r="ULI38" s="132"/>
      <c r="ULJ38" s="131"/>
      <c r="ULK38" s="131"/>
      <c r="ULL38" s="131"/>
      <c r="ULM38" s="131"/>
      <c r="ULN38" s="131"/>
      <c r="ULO38" s="131"/>
      <c r="ULP38" s="131"/>
      <c r="ULQ38" s="131"/>
      <c r="ULR38" s="132"/>
      <c r="ULS38" s="131"/>
      <c r="ULT38" s="131"/>
      <c r="ULU38" s="131"/>
      <c r="ULV38" s="131"/>
      <c r="ULW38" s="131"/>
      <c r="ULX38" s="131"/>
      <c r="ULY38" s="131"/>
      <c r="ULZ38" s="131"/>
      <c r="UMA38" s="132"/>
      <c r="UMB38" s="131"/>
      <c r="UMC38" s="131"/>
      <c r="UMD38" s="131"/>
      <c r="UME38" s="131"/>
      <c r="UMF38" s="131"/>
      <c r="UMG38" s="131"/>
      <c r="UMH38" s="131"/>
      <c r="UMI38" s="131"/>
      <c r="UMJ38" s="132"/>
      <c r="UMK38" s="131"/>
      <c r="UML38" s="131"/>
      <c r="UMM38" s="131"/>
      <c r="UMN38" s="131"/>
      <c r="UMO38" s="131"/>
      <c r="UMP38" s="131"/>
      <c r="UMQ38" s="131"/>
      <c r="UMR38" s="131"/>
      <c r="UMS38" s="132"/>
      <c r="UMT38" s="131"/>
      <c r="UMU38" s="131"/>
      <c r="UMV38" s="131"/>
      <c r="UMW38" s="131"/>
      <c r="UMX38" s="131"/>
      <c r="UMY38" s="131"/>
      <c r="UMZ38" s="131"/>
      <c r="UNA38" s="131"/>
      <c r="UNB38" s="132"/>
      <c r="UNC38" s="131"/>
      <c r="UND38" s="131"/>
      <c r="UNE38" s="131"/>
      <c r="UNF38" s="131"/>
      <c r="UNG38" s="131"/>
      <c r="UNH38" s="131"/>
      <c r="UNI38" s="131"/>
      <c r="UNJ38" s="131"/>
      <c r="UNK38" s="132"/>
      <c r="UNL38" s="131"/>
      <c r="UNM38" s="131"/>
      <c r="UNN38" s="131"/>
      <c r="UNO38" s="131"/>
      <c r="UNP38" s="131"/>
      <c r="UNQ38" s="131"/>
      <c r="UNR38" s="131"/>
      <c r="UNS38" s="131"/>
      <c r="UNT38" s="132"/>
      <c r="UNU38" s="131"/>
      <c r="UNV38" s="131"/>
      <c r="UNW38" s="131"/>
      <c r="UNX38" s="131"/>
      <c r="UNY38" s="131"/>
      <c r="UNZ38" s="131"/>
      <c r="UOA38" s="131"/>
      <c r="UOB38" s="131"/>
      <c r="UOC38" s="132"/>
      <c r="UOD38" s="131"/>
      <c r="UOE38" s="131"/>
      <c r="UOF38" s="131"/>
      <c r="UOG38" s="131"/>
      <c r="UOH38" s="131"/>
      <c r="UOI38" s="131"/>
      <c r="UOJ38" s="131"/>
      <c r="UOK38" s="131"/>
      <c r="UOL38" s="132"/>
      <c r="UOM38" s="131"/>
      <c r="UON38" s="131"/>
      <c r="UOO38" s="131"/>
      <c r="UOP38" s="131"/>
      <c r="UOQ38" s="131"/>
      <c r="UOR38" s="131"/>
      <c r="UOS38" s="131"/>
      <c r="UOT38" s="131"/>
      <c r="UOU38" s="132"/>
      <c r="UOV38" s="131"/>
      <c r="UOW38" s="131"/>
      <c r="UOX38" s="131"/>
      <c r="UOY38" s="131"/>
      <c r="UOZ38" s="131"/>
      <c r="UPA38" s="131"/>
      <c r="UPB38" s="131"/>
      <c r="UPC38" s="131"/>
      <c r="UPD38" s="132"/>
      <c r="UPE38" s="131"/>
      <c r="UPF38" s="131"/>
      <c r="UPG38" s="131"/>
      <c r="UPH38" s="131"/>
      <c r="UPI38" s="131"/>
      <c r="UPJ38" s="131"/>
      <c r="UPK38" s="131"/>
      <c r="UPL38" s="131"/>
      <c r="UPM38" s="132"/>
      <c r="UPN38" s="131"/>
      <c r="UPO38" s="131"/>
      <c r="UPP38" s="131"/>
      <c r="UPQ38" s="131"/>
      <c r="UPR38" s="131"/>
      <c r="UPS38" s="131"/>
      <c r="UPT38" s="131"/>
      <c r="UPU38" s="131"/>
      <c r="UPV38" s="132"/>
      <c r="UPW38" s="131"/>
      <c r="UPX38" s="131"/>
      <c r="UPY38" s="131"/>
      <c r="UPZ38" s="131"/>
      <c r="UQA38" s="131"/>
      <c r="UQB38" s="131"/>
      <c r="UQC38" s="131"/>
      <c r="UQD38" s="131"/>
      <c r="UQE38" s="132"/>
      <c r="UQF38" s="131"/>
      <c r="UQG38" s="131"/>
      <c r="UQH38" s="131"/>
      <c r="UQI38" s="131"/>
      <c r="UQJ38" s="131"/>
      <c r="UQK38" s="131"/>
      <c r="UQL38" s="131"/>
      <c r="UQM38" s="131"/>
      <c r="UQN38" s="132"/>
      <c r="UQO38" s="131"/>
      <c r="UQP38" s="131"/>
      <c r="UQQ38" s="131"/>
      <c r="UQR38" s="131"/>
      <c r="UQS38" s="131"/>
      <c r="UQT38" s="131"/>
      <c r="UQU38" s="131"/>
      <c r="UQV38" s="131"/>
      <c r="UQW38" s="132"/>
      <c r="UQX38" s="131"/>
      <c r="UQY38" s="131"/>
      <c r="UQZ38" s="131"/>
      <c r="URA38" s="131"/>
      <c r="URB38" s="131"/>
      <c r="URC38" s="131"/>
      <c r="URD38" s="131"/>
      <c r="URE38" s="131"/>
      <c r="URF38" s="132"/>
      <c r="URG38" s="131"/>
      <c r="URH38" s="131"/>
      <c r="URI38" s="131"/>
      <c r="URJ38" s="131"/>
      <c r="URK38" s="131"/>
      <c r="URL38" s="131"/>
      <c r="URM38" s="131"/>
      <c r="URN38" s="131"/>
      <c r="URO38" s="132"/>
      <c r="URP38" s="131"/>
      <c r="URQ38" s="131"/>
      <c r="URR38" s="131"/>
      <c r="URS38" s="131"/>
      <c r="URT38" s="131"/>
      <c r="URU38" s="131"/>
      <c r="URV38" s="131"/>
      <c r="URW38" s="131"/>
      <c r="URX38" s="132"/>
      <c r="URY38" s="131"/>
      <c r="URZ38" s="131"/>
      <c r="USA38" s="131"/>
      <c r="USB38" s="131"/>
      <c r="USC38" s="131"/>
      <c r="USD38" s="131"/>
      <c r="USE38" s="131"/>
      <c r="USF38" s="131"/>
      <c r="USG38" s="132"/>
      <c r="USH38" s="131"/>
      <c r="USI38" s="131"/>
      <c r="USJ38" s="131"/>
      <c r="USK38" s="131"/>
      <c r="USL38" s="131"/>
      <c r="USM38" s="131"/>
      <c r="USN38" s="131"/>
      <c r="USO38" s="131"/>
      <c r="USP38" s="132"/>
      <c r="USQ38" s="131"/>
      <c r="USR38" s="131"/>
      <c r="USS38" s="131"/>
      <c r="UST38" s="131"/>
      <c r="USU38" s="131"/>
      <c r="USV38" s="131"/>
      <c r="USW38" s="131"/>
      <c r="USX38" s="131"/>
      <c r="USY38" s="132"/>
      <c r="USZ38" s="131"/>
      <c r="UTA38" s="131"/>
      <c r="UTB38" s="131"/>
      <c r="UTC38" s="131"/>
      <c r="UTD38" s="131"/>
      <c r="UTE38" s="131"/>
      <c r="UTF38" s="131"/>
      <c r="UTG38" s="131"/>
      <c r="UTH38" s="132"/>
      <c r="UTI38" s="131"/>
      <c r="UTJ38" s="131"/>
      <c r="UTK38" s="131"/>
      <c r="UTL38" s="131"/>
      <c r="UTM38" s="131"/>
      <c r="UTN38" s="131"/>
      <c r="UTO38" s="131"/>
      <c r="UTP38" s="131"/>
      <c r="UTQ38" s="132"/>
      <c r="UTR38" s="131"/>
      <c r="UTS38" s="131"/>
      <c r="UTT38" s="131"/>
      <c r="UTU38" s="131"/>
      <c r="UTV38" s="131"/>
      <c r="UTW38" s="131"/>
      <c r="UTX38" s="131"/>
      <c r="UTY38" s="131"/>
      <c r="UTZ38" s="132"/>
      <c r="UUA38" s="131"/>
      <c r="UUB38" s="131"/>
      <c r="UUC38" s="131"/>
      <c r="UUD38" s="131"/>
      <c r="UUE38" s="131"/>
      <c r="UUF38" s="131"/>
      <c r="UUG38" s="131"/>
      <c r="UUH38" s="131"/>
      <c r="UUI38" s="132"/>
      <c r="UUJ38" s="131"/>
      <c r="UUK38" s="131"/>
      <c r="UUL38" s="131"/>
      <c r="UUM38" s="131"/>
      <c r="UUN38" s="131"/>
      <c r="UUO38" s="131"/>
      <c r="UUP38" s="131"/>
      <c r="UUQ38" s="131"/>
      <c r="UUR38" s="132"/>
      <c r="UUS38" s="131"/>
      <c r="UUT38" s="131"/>
      <c r="UUU38" s="131"/>
      <c r="UUV38" s="131"/>
      <c r="UUW38" s="131"/>
      <c r="UUX38" s="131"/>
      <c r="UUY38" s="131"/>
      <c r="UUZ38" s="131"/>
      <c r="UVA38" s="132"/>
      <c r="UVB38" s="131"/>
      <c r="UVC38" s="131"/>
      <c r="UVD38" s="131"/>
      <c r="UVE38" s="131"/>
      <c r="UVF38" s="131"/>
      <c r="UVG38" s="131"/>
      <c r="UVH38" s="131"/>
      <c r="UVI38" s="131"/>
      <c r="UVJ38" s="132"/>
      <c r="UVK38" s="131"/>
      <c r="UVL38" s="131"/>
      <c r="UVM38" s="131"/>
      <c r="UVN38" s="131"/>
      <c r="UVO38" s="131"/>
      <c r="UVP38" s="131"/>
      <c r="UVQ38" s="131"/>
      <c r="UVR38" s="131"/>
      <c r="UVS38" s="132"/>
      <c r="UVT38" s="131"/>
      <c r="UVU38" s="131"/>
      <c r="UVV38" s="131"/>
      <c r="UVW38" s="131"/>
      <c r="UVX38" s="131"/>
      <c r="UVY38" s="131"/>
      <c r="UVZ38" s="131"/>
      <c r="UWA38" s="131"/>
      <c r="UWB38" s="132"/>
      <c r="UWC38" s="131"/>
      <c r="UWD38" s="131"/>
      <c r="UWE38" s="131"/>
      <c r="UWF38" s="131"/>
      <c r="UWG38" s="131"/>
      <c r="UWH38" s="131"/>
      <c r="UWI38" s="131"/>
      <c r="UWJ38" s="131"/>
      <c r="UWK38" s="132"/>
      <c r="UWL38" s="131"/>
      <c r="UWM38" s="131"/>
      <c r="UWN38" s="131"/>
      <c r="UWO38" s="131"/>
      <c r="UWP38" s="131"/>
      <c r="UWQ38" s="131"/>
      <c r="UWR38" s="131"/>
      <c r="UWS38" s="131"/>
      <c r="UWT38" s="132"/>
      <c r="UWU38" s="131"/>
      <c r="UWV38" s="131"/>
      <c r="UWW38" s="131"/>
      <c r="UWX38" s="131"/>
      <c r="UWY38" s="131"/>
      <c r="UWZ38" s="131"/>
      <c r="UXA38" s="131"/>
      <c r="UXB38" s="131"/>
      <c r="UXC38" s="132"/>
      <c r="UXD38" s="131"/>
      <c r="UXE38" s="131"/>
      <c r="UXF38" s="131"/>
      <c r="UXG38" s="131"/>
      <c r="UXH38" s="131"/>
      <c r="UXI38" s="131"/>
      <c r="UXJ38" s="131"/>
      <c r="UXK38" s="131"/>
      <c r="UXL38" s="132"/>
      <c r="UXM38" s="131"/>
      <c r="UXN38" s="131"/>
      <c r="UXO38" s="131"/>
      <c r="UXP38" s="131"/>
      <c r="UXQ38" s="131"/>
      <c r="UXR38" s="131"/>
      <c r="UXS38" s="131"/>
      <c r="UXT38" s="131"/>
      <c r="UXU38" s="132"/>
      <c r="UXV38" s="131"/>
      <c r="UXW38" s="131"/>
      <c r="UXX38" s="131"/>
      <c r="UXY38" s="131"/>
      <c r="UXZ38" s="131"/>
      <c r="UYA38" s="131"/>
      <c r="UYB38" s="131"/>
      <c r="UYC38" s="131"/>
      <c r="UYD38" s="132"/>
      <c r="UYE38" s="131"/>
      <c r="UYF38" s="131"/>
      <c r="UYG38" s="131"/>
      <c r="UYH38" s="131"/>
      <c r="UYI38" s="131"/>
      <c r="UYJ38" s="131"/>
      <c r="UYK38" s="131"/>
      <c r="UYL38" s="131"/>
      <c r="UYM38" s="132"/>
      <c r="UYN38" s="131"/>
      <c r="UYO38" s="131"/>
      <c r="UYP38" s="131"/>
      <c r="UYQ38" s="131"/>
      <c r="UYR38" s="131"/>
      <c r="UYS38" s="131"/>
      <c r="UYT38" s="131"/>
      <c r="UYU38" s="131"/>
      <c r="UYV38" s="132"/>
      <c r="UYW38" s="131"/>
      <c r="UYX38" s="131"/>
      <c r="UYY38" s="131"/>
      <c r="UYZ38" s="131"/>
      <c r="UZA38" s="131"/>
      <c r="UZB38" s="131"/>
      <c r="UZC38" s="131"/>
      <c r="UZD38" s="131"/>
      <c r="UZE38" s="132"/>
      <c r="UZF38" s="131"/>
      <c r="UZG38" s="131"/>
      <c r="UZH38" s="131"/>
      <c r="UZI38" s="131"/>
      <c r="UZJ38" s="131"/>
      <c r="UZK38" s="131"/>
      <c r="UZL38" s="131"/>
      <c r="UZM38" s="131"/>
      <c r="UZN38" s="132"/>
      <c r="UZO38" s="131"/>
      <c r="UZP38" s="131"/>
      <c r="UZQ38" s="131"/>
      <c r="UZR38" s="131"/>
      <c r="UZS38" s="131"/>
      <c r="UZT38" s="131"/>
      <c r="UZU38" s="131"/>
      <c r="UZV38" s="131"/>
      <c r="UZW38" s="132"/>
      <c r="UZX38" s="131"/>
      <c r="UZY38" s="131"/>
      <c r="UZZ38" s="131"/>
      <c r="VAA38" s="131"/>
      <c r="VAB38" s="131"/>
      <c r="VAC38" s="131"/>
      <c r="VAD38" s="131"/>
      <c r="VAE38" s="131"/>
      <c r="VAF38" s="132"/>
      <c r="VAG38" s="131"/>
      <c r="VAH38" s="131"/>
      <c r="VAI38" s="131"/>
      <c r="VAJ38" s="131"/>
      <c r="VAK38" s="131"/>
      <c r="VAL38" s="131"/>
      <c r="VAM38" s="131"/>
      <c r="VAN38" s="131"/>
      <c r="VAO38" s="132"/>
      <c r="VAP38" s="131"/>
      <c r="VAQ38" s="131"/>
      <c r="VAR38" s="131"/>
      <c r="VAS38" s="131"/>
      <c r="VAT38" s="131"/>
      <c r="VAU38" s="131"/>
      <c r="VAV38" s="131"/>
      <c r="VAW38" s="131"/>
      <c r="VAX38" s="132"/>
      <c r="VAY38" s="131"/>
      <c r="VAZ38" s="131"/>
      <c r="VBA38" s="131"/>
      <c r="VBB38" s="131"/>
      <c r="VBC38" s="131"/>
      <c r="VBD38" s="131"/>
      <c r="VBE38" s="131"/>
      <c r="VBF38" s="131"/>
      <c r="VBG38" s="132"/>
      <c r="VBH38" s="131"/>
      <c r="VBI38" s="131"/>
      <c r="VBJ38" s="131"/>
      <c r="VBK38" s="131"/>
      <c r="VBL38" s="131"/>
      <c r="VBM38" s="131"/>
      <c r="VBN38" s="131"/>
      <c r="VBO38" s="131"/>
      <c r="VBP38" s="132"/>
      <c r="VBQ38" s="131"/>
      <c r="VBR38" s="131"/>
      <c r="VBS38" s="131"/>
      <c r="VBT38" s="131"/>
      <c r="VBU38" s="131"/>
      <c r="VBV38" s="131"/>
      <c r="VBW38" s="131"/>
      <c r="VBX38" s="131"/>
      <c r="VBY38" s="132"/>
      <c r="VBZ38" s="131"/>
      <c r="VCA38" s="131"/>
      <c r="VCB38" s="131"/>
      <c r="VCC38" s="131"/>
      <c r="VCD38" s="131"/>
      <c r="VCE38" s="131"/>
      <c r="VCF38" s="131"/>
      <c r="VCG38" s="131"/>
      <c r="VCH38" s="132"/>
      <c r="VCI38" s="131"/>
      <c r="VCJ38" s="131"/>
      <c r="VCK38" s="131"/>
      <c r="VCL38" s="131"/>
      <c r="VCM38" s="131"/>
      <c r="VCN38" s="131"/>
      <c r="VCO38" s="131"/>
      <c r="VCP38" s="131"/>
      <c r="VCQ38" s="132"/>
      <c r="VCR38" s="131"/>
      <c r="VCS38" s="131"/>
      <c r="VCT38" s="131"/>
      <c r="VCU38" s="131"/>
      <c r="VCV38" s="131"/>
      <c r="VCW38" s="131"/>
      <c r="VCX38" s="131"/>
      <c r="VCY38" s="131"/>
      <c r="VCZ38" s="132"/>
      <c r="VDA38" s="131"/>
      <c r="VDB38" s="131"/>
      <c r="VDC38" s="131"/>
      <c r="VDD38" s="131"/>
      <c r="VDE38" s="131"/>
      <c r="VDF38" s="131"/>
      <c r="VDG38" s="131"/>
      <c r="VDH38" s="131"/>
      <c r="VDI38" s="132"/>
      <c r="VDJ38" s="131"/>
      <c r="VDK38" s="131"/>
      <c r="VDL38" s="131"/>
      <c r="VDM38" s="131"/>
      <c r="VDN38" s="131"/>
      <c r="VDO38" s="131"/>
      <c r="VDP38" s="131"/>
      <c r="VDQ38" s="131"/>
      <c r="VDR38" s="132"/>
      <c r="VDS38" s="131"/>
      <c r="VDT38" s="131"/>
      <c r="VDU38" s="131"/>
      <c r="VDV38" s="131"/>
      <c r="VDW38" s="131"/>
      <c r="VDX38" s="131"/>
      <c r="VDY38" s="131"/>
      <c r="VDZ38" s="131"/>
      <c r="VEA38" s="132"/>
      <c r="VEB38" s="131"/>
      <c r="VEC38" s="131"/>
      <c r="VED38" s="131"/>
      <c r="VEE38" s="131"/>
      <c r="VEF38" s="131"/>
      <c r="VEG38" s="131"/>
      <c r="VEH38" s="131"/>
      <c r="VEI38" s="131"/>
      <c r="VEJ38" s="132"/>
      <c r="VEK38" s="131"/>
      <c r="VEL38" s="131"/>
      <c r="VEM38" s="131"/>
      <c r="VEN38" s="131"/>
      <c r="VEO38" s="131"/>
      <c r="VEP38" s="131"/>
      <c r="VEQ38" s="131"/>
      <c r="VER38" s="131"/>
      <c r="VES38" s="132"/>
      <c r="VET38" s="131"/>
      <c r="VEU38" s="131"/>
      <c r="VEV38" s="131"/>
      <c r="VEW38" s="131"/>
      <c r="VEX38" s="131"/>
      <c r="VEY38" s="131"/>
      <c r="VEZ38" s="131"/>
      <c r="VFA38" s="131"/>
      <c r="VFB38" s="132"/>
      <c r="VFC38" s="131"/>
      <c r="VFD38" s="131"/>
      <c r="VFE38" s="131"/>
      <c r="VFF38" s="131"/>
      <c r="VFG38" s="131"/>
      <c r="VFH38" s="131"/>
      <c r="VFI38" s="131"/>
      <c r="VFJ38" s="131"/>
      <c r="VFK38" s="132"/>
      <c r="VFL38" s="131"/>
      <c r="VFM38" s="131"/>
      <c r="VFN38" s="131"/>
      <c r="VFO38" s="131"/>
      <c r="VFP38" s="131"/>
      <c r="VFQ38" s="131"/>
      <c r="VFR38" s="131"/>
      <c r="VFS38" s="131"/>
      <c r="VFT38" s="132"/>
      <c r="VFU38" s="131"/>
      <c r="VFV38" s="131"/>
      <c r="VFW38" s="131"/>
      <c r="VFX38" s="131"/>
      <c r="VFY38" s="131"/>
      <c r="VFZ38" s="131"/>
      <c r="VGA38" s="131"/>
      <c r="VGB38" s="131"/>
      <c r="VGC38" s="132"/>
      <c r="VGD38" s="131"/>
      <c r="VGE38" s="131"/>
      <c r="VGF38" s="131"/>
      <c r="VGG38" s="131"/>
      <c r="VGH38" s="131"/>
      <c r="VGI38" s="131"/>
      <c r="VGJ38" s="131"/>
      <c r="VGK38" s="131"/>
      <c r="VGL38" s="132"/>
      <c r="VGM38" s="131"/>
      <c r="VGN38" s="131"/>
      <c r="VGO38" s="131"/>
      <c r="VGP38" s="131"/>
      <c r="VGQ38" s="131"/>
      <c r="VGR38" s="131"/>
      <c r="VGS38" s="131"/>
      <c r="VGT38" s="131"/>
      <c r="VGU38" s="132"/>
      <c r="VGV38" s="131"/>
      <c r="VGW38" s="131"/>
      <c r="VGX38" s="131"/>
      <c r="VGY38" s="131"/>
      <c r="VGZ38" s="131"/>
      <c r="VHA38" s="131"/>
      <c r="VHB38" s="131"/>
      <c r="VHC38" s="131"/>
      <c r="VHD38" s="132"/>
      <c r="VHE38" s="131"/>
      <c r="VHF38" s="131"/>
      <c r="VHG38" s="131"/>
      <c r="VHH38" s="131"/>
      <c r="VHI38" s="131"/>
      <c r="VHJ38" s="131"/>
      <c r="VHK38" s="131"/>
      <c r="VHL38" s="131"/>
      <c r="VHM38" s="132"/>
      <c r="VHN38" s="131"/>
      <c r="VHO38" s="131"/>
      <c r="VHP38" s="131"/>
      <c r="VHQ38" s="131"/>
      <c r="VHR38" s="131"/>
      <c r="VHS38" s="131"/>
      <c r="VHT38" s="131"/>
      <c r="VHU38" s="131"/>
      <c r="VHV38" s="132"/>
      <c r="VHW38" s="131"/>
      <c r="VHX38" s="131"/>
      <c r="VHY38" s="131"/>
      <c r="VHZ38" s="131"/>
      <c r="VIA38" s="131"/>
      <c r="VIB38" s="131"/>
      <c r="VIC38" s="131"/>
      <c r="VID38" s="131"/>
      <c r="VIE38" s="132"/>
      <c r="VIF38" s="131"/>
      <c r="VIG38" s="131"/>
      <c r="VIH38" s="131"/>
      <c r="VII38" s="131"/>
      <c r="VIJ38" s="131"/>
      <c r="VIK38" s="131"/>
      <c r="VIL38" s="131"/>
      <c r="VIM38" s="131"/>
      <c r="VIN38" s="132"/>
      <c r="VIO38" s="131"/>
      <c r="VIP38" s="131"/>
      <c r="VIQ38" s="131"/>
      <c r="VIR38" s="131"/>
      <c r="VIS38" s="131"/>
      <c r="VIT38" s="131"/>
      <c r="VIU38" s="131"/>
      <c r="VIV38" s="131"/>
      <c r="VIW38" s="132"/>
      <c r="VIX38" s="131"/>
      <c r="VIY38" s="131"/>
      <c r="VIZ38" s="131"/>
      <c r="VJA38" s="131"/>
      <c r="VJB38" s="131"/>
      <c r="VJC38" s="131"/>
      <c r="VJD38" s="131"/>
      <c r="VJE38" s="131"/>
      <c r="VJF38" s="132"/>
      <c r="VJG38" s="131"/>
      <c r="VJH38" s="131"/>
      <c r="VJI38" s="131"/>
      <c r="VJJ38" s="131"/>
      <c r="VJK38" s="131"/>
      <c r="VJL38" s="131"/>
      <c r="VJM38" s="131"/>
      <c r="VJN38" s="131"/>
      <c r="VJO38" s="132"/>
      <c r="VJP38" s="131"/>
      <c r="VJQ38" s="131"/>
      <c r="VJR38" s="131"/>
      <c r="VJS38" s="131"/>
      <c r="VJT38" s="131"/>
      <c r="VJU38" s="131"/>
      <c r="VJV38" s="131"/>
      <c r="VJW38" s="131"/>
      <c r="VJX38" s="132"/>
      <c r="VJY38" s="131"/>
      <c r="VJZ38" s="131"/>
      <c r="VKA38" s="131"/>
      <c r="VKB38" s="131"/>
      <c r="VKC38" s="131"/>
      <c r="VKD38" s="131"/>
      <c r="VKE38" s="131"/>
      <c r="VKF38" s="131"/>
      <c r="VKG38" s="132"/>
      <c r="VKH38" s="131"/>
      <c r="VKI38" s="131"/>
      <c r="VKJ38" s="131"/>
      <c r="VKK38" s="131"/>
      <c r="VKL38" s="131"/>
      <c r="VKM38" s="131"/>
      <c r="VKN38" s="131"/>
      <c r="VKO38" s="131"/>
      <c r="VKP38" s="132"/>
      <c r="VKQ38" s="131"/>
      <c r="VKR38" s="131"/>
      <c r="VKS38" s="131"/>
      <c r="VKT38" s="131"/>
      <c r="VKU38" s="131"/>
      <c r="VKV38" s="131"/>
      <c r="VKW38" s="131"/>
      <c r="VKX38" s="131"/>
      <c r="VKY38" s="132"/>
      <c r="VKZ38" s="131"/>
      <c r="VLA38" s="131"/>
      <c r="VLB38" s="131"/>
      <c r="VLC38" s="131"/>
      <c r="VLD38" s="131"/>
      <c r="VLE38" s="131"/>
      <c r="VLF38" s="131"/>
      <c r="VLG38" s="131"/>
      <c r="VLH38" s="132"/>
      <c r="VLI38" s="131"/>
      <c r="VLJ38" s="131"/>
      <c r="VLK38" s="131"/>
      <c r="VLL38" s="131"/>
      <c r="VLM38" s="131"/>
      <c r="VLN38" s="131"/>
      <c r="VLO38" s="131"/>
      <c r="VLP38" s="131"/>
      <c r="VLQ38" s="132"/>
      <c r="VLR38" s="131"/>
      <c r="VLS38" s="131"/>
      <c r="VLT38" s="131"/>
      <c r="VLU38" s="131"/>
      <c r="VLV38" s="131"/>
      <c r="VLW38" s="131"/>
      <c r="VLX38" s="131"/>
      <c r="VLY38" s="131"/>
      <c r="VLZ38" s="132"/>
      <c r="VMA38" s="131"/>
      <c r="VMB38" s="131"/>
      <c r="VMC38" s="131"/>
      <c r="VMD38" s="131"/>
      <c r="VME38" s="131"/>
      <c r="VMF38" s="131"/>
      <c r="VMG38" s="131"/>
      <c r="VMH38" s="131"/>
      <c r="VMI38" s="132"/>
      <c r="VMJ38" s="131"/>
      <c r="VMK38" s="131"/>
      <c r="VML38" s="131"/>
      <c r="VMM38" s="131"/>
      <c r="VMN38" s="131"/>
      <c r="VMO38" s="131"/>
      <c r="VMP38" s="131"/>
      <c r="VMQ38" s="131"/>
      <c r="VMR38" s="132"/>
      <c r="VMS38" s="131"/>
      <c r="VMT38" s="131"/>
      <c r="VMU38" s="131"/>
      <c r="VMV38" s="131"/>
      <c r="VMW38" s="131"/>
      <c r="VMX38" s="131"/>
      <c r="VMY38" s="131"/>
      <c r="VMZ38" s="131"/>
      <c r="VNA38" s="132"/>
      <c r="VNB38" s="131"/>
      <c r="VNC38" s="131"/>
      <c r="VND38" s="131"/>
      <c r="VNE38" s="131"/>
      <c r="VNF38" s="131"/>
      <c r="VNG38" s="131"/>
      <c r="VNH38" s="131"/>
      <c r="VNI38" s="131"/>
      <c r="VNJ38" s="132"/>
      <c r="VNK38" s="131"/>
      <c r="VNL38" s="131"/>
      <c r="VNM38" s="131"/>
      <c r="VNN38" s="131"/>
      <c r="VNO38" s="131"/>
      <c r="VNP38" s="131"/>
      <c r="VNQ38" s="131"/>
      <c r="VNR38" s="131"/>
      <c r="VNS38" s="132"/>
      <c r="VNT38" s="131"/>
      <c r="VNU38" s="131"/>
      <c r="VNV38" s="131"/>
      <c r="VNW38" s="131"/>
      <c r="VNX38" s="131"/>
      <c r="VNY38" s="131"/>
      <c r="VNZ38" s="131"/>
      <c r="VOA38" s="131"/>
      <c r="VOB38" s="132"/>
      <c r="VOC38" s="131"/>
      <c r="VOD38" s="131"/>
      <c r="VOE38" s="131"/>
      <c r="VOF38" s="131"/>
      <c r="VOG38" s="131"/>
      <c r="VOH38" s="131"/>
      <c r="VOI38" s="131"/>
      <c r="VOJ38" s="131"/>
      <c r="VOK38" s="132"/>
      <c r="VOL38" s="131"/>
      <c r="VOM38" s="131"/>
      <c r="VON38" s="131"/>
      <c r="VOO38" s="131"/>
      <c r="VOP38" s="131"/>
      <c r="VOQ38" s="131"/>
      <c r="VOR38" s="131"/>
      <c r="VOS38" s="131"/>
      <c r="VOT38" s="132"/>
      <c r="VOU38" s="131"/>
      <c r="VOV38" s="131"/>
      <c r="VOW38" s="131"/>
      <c r="VOX38" s="131"/>
      <c r="VOY38" s="131"/>
      <c r="VOZ38" s="131"/>
      <c r="VPA38" s="131"/>
      <c r="VPB38" s="131"/>
      <c r="VPC38" s="132"/>
      <c r="VPD38" s="131"/>
      <c r="VPE38" s="131"/>
      <c r="VPF38" s="131"/>
      <c r="VPG38" s="131"/>
      <c r="VPH38" s="131"/>
      <c r="VPI38" s="131"/>
      <c r="VPJ38" s="131"/>
      <c r="VPK38" s="131"/>
      <c r="VPL38" s="132"/>
      <c r="VPM38" s="131"/>
      <c r="VPN38" s="131"/>
      <c r="VPO38" s="131"/>
      <c r="VPP38" s="131"/>
      <c r="VPQ38" s="131"/>
      <c r="VPR38" s="131"/>
      <c r="VPS38" s="131"/>
      <c r="VPT38" s="131"/>
      <c r="VPU38" s="132"/>
      <c r="VPV38" s="131"/>
      <c r="VPW38" s="131"/>
      <c r="VPX38" s="131"/>
      <c r="VPY38" s="131"/>
      <c r="VPZ38" s="131"/>
      <c r="VQA38" s="131"/>
      <c r="VQB38" s="131"/>
      <c r="VQC38" s="131"/>
      <c r="VQD38" s="132"/>
      <c r="VQE38" s="131"/>
      <c r="VQF38" s="131"/>
      <c r="VQG38" s="131"/>
      <c r="VQH38" s="131"/>
      <c r="VQI38" s="131"/>
      <c r="VQJ38" s="131"/>
      <c r="VQK38" s="131"/>
      <c r="VQL38" s="131"/>
      <c r="VQM38" s="132"/>
      <c r="VQN38" s="131"/>
      <c r="VQO38" s="131"/>
      <c r="VQP38" s="131"/>
      <c r="VQQ38" s="131"/>
      <c r="VQR38" s="131"/>
      <c r="VQS38" s="131"/>
      <c r="VQT38" s="131"/>
      <c r="VQU38" s="131"/>
      <c r="VQV38" s="132"/>
      <c r="VQW38" s="131"/>
      <c r="VQX38" s="131"/>
      <c r="VQY38" s="131"/>
      <c r="VQZ38" s="131"/>
      <c r="VRA38" s="131"/>
      <c r="VRB38" s="131"/>
      <c r="VRC38" s="131"/>
      <c r="VRD38" s="131"/>
      <c r="VRE38" s="132"/>
      <c r="VRF38" s="131"/>
      <c r="VRG38" s="131"/>
      <c r="VRH38" s="131"/>
      <c r="VRI38" s="131"/>
      <c r="VRJ38" s="131"/>
      <c r="VRK38" s="131"/>
      <c r="VRL38" s="131"/>
      <c r="VRM38" s="131"/>
      <c r="VRN38" s="132"/>
      <c r="VRO38" s="131"/>
      <c r="VRP38" s="131"/>
      <c r="VRQ38" s="131"/>
      <c r="VRR38" s="131"/>
      <c r="VRS38" s="131"/>
      <c r="VRT38" s="131"/>
      <c r="VRU38" s="131"/>
      <c r="VRV38" s="131"/>
      <c r="VRW38" s="132"/>
      <c r="VRX38" s="131"/>
      <c r="VRY38" s="131"/>
      <c r="VRZ38" s="131"/>
      <c r="VSA38" s="131"/>
      <c r="VSB38" s="131"/>
      <c r="VSC38" s="131"/>
      <c r="VSD38" s="131"/>
      <c r="VSE38" s="131"/>
      <c r="VSF38" s="132"/>
      <c r="VSG38" s="131"/>
      <c r="VSH38" s="131"/>
      <c r="VSI38" s="131"/>
      <c r="VSJ38" s="131"/>
      <c r="VSK38" s="131"/>
      <c r="VSL38" s="131"/>
      <c r="VSM38" s="131"/>
      <c r="VSN38" s="131"/>
      <c r="VSO38" s="132"/>
      <c r="VSP38" s="131"/>
      <c r="VSQ38" s="131"/>
      <c r="VSR38" s="131"/>
      <c r="VSS38" s="131"/>
      <c r="VST38" s="131"/>
      <c r="VSU38" s="131"/>
      <c r="VSV38" s="131"/>
      <c r="VSW38" s="131"/>
      <c r="VSX38" s="132"/>
      <c r="VSY38" s="131"/>
      <c r="VSZ38" s="131"/>
      <c r="VTA38" s="131"/>
      <c r="VTB38" s="131"/>
      <c r="VTC38" s="131"/>
      <c r="VTD38" s="131"/>
      <c r="VTE38" s="131"/>
      <c r="VTF38" s="131"/>
      <c r="VTG38" s="132"/>
      <c r="VTH38" s="131"/>
      <c r="VTI38" s="131"/>
      <c r="VTJ38" s="131"/>
      <c r="VTK38" s="131"/>
      <c r="VTL38" s="131"/>
      <c r="VTM38" s="131"/>
      <c r="VTN38" s="131"/>
      <c r="VTO38" s="131"/>
      <c r="VTP38" s="132"/>
      <c r="VTQ38" s="131"/>
      <c r="VTR38" s="131"/>
      <c r="VTS38" s="131"/>
      <c r="VTT38" s="131"/>
      <c r="VTU38" s="131"/>
      <c r="VTV38" s="131"/>
      <c r="VTW38" s="131"/>
      <c r="VTX38" s="131"/>
      <c r="VTY38" s="132"/>
      <c r="VTZ38" s="131"/>
      <c r="VUA38" s="131"/>
      <c r="VUB38" s="131"/>
      <c r="VUC38" s="131"/>
      <c r="VUD38" s="131"/>
      <c r="VUE38" s="131"/>
      <c r="VUF38" s="131"/>
      <c r="VUG38" s="131"/>
      <c r="VUH38" s="132"/>
      <c r="VUI38" s="131"/>
      <c r="VUJ38" s="131"/>
      <c r="VUK38" s="131"/>
      <c r="VUL38" s="131"/>
      <c r="VUM38" s="131"/>
      <c r="VUN38" s="131"/>
      <c r="VUO38" s="131"/>
      <c r="VUP38" s="131"/>
      <c r="VUQ38" s="132"/>
      <c r="VUR38" s="131"/>
      <c r="VUS38" s="131"/>
      <c r="VUT38" s="131"/>
      <c r="VUU38" s="131"/>
      <c r="VUV38" s="131"/>
      <c r="VUW38" s="131"/>
      <c r="VUX38" s="131"/>
      <c r="VUY38" s="131"/>
      <c r="VUZ38" s="132"/>
      <c r="VVA38" s="131"/>
      <c r="VVB38" s="131"/>
      <c r="VVC38" s="131"/>
      <c r="VVD38" s="131"/>
      <c r="VVE38" s="131"/>
      <c r="VVF38" s="131"/>
      <c r="VVG38" s="131"/>
      <c r="VVH38" s="131"/>
      <c r="VVI38" s="132"/>
      <c r="VVJ38" s="131"/>
      <c r="VVK38" s="131"/>
      <c r="VVL38" s="131"/>
      <c r="VVM38" s="131"/>
      <c r="VVN38" s="131"/>
      <c r="VVO38" s="131"/>
      <c r="VVP38" s="131"/>
      <c r="VVQ38" s="131"/>
      <c r="VVR38" s="132"/>
      <c r="VVS38" s="131"/>
      <c r="VVT38" s="131"/>
      <c r="VVU38" s="131"/>
      <c r="VVV38" s="131"/>
      <c r="VVW38" s="131"/>
      <c r="VVX38" s="131"/>
      <c r="VVY38" s="131"/>
      <c r="VVZ38" s="131"/>
      <c r="VWA38" s="132"/>
      <c r="VWB38" s="131"/>
      <c r="VWC38" s="131"/>
      <c r="VWD38" s="131"/>
      <c r="VWE38" s="131"/>
      <c r="VWF38" s="131"/>
      <c r="VWG38" s="131"/>
      <c r="VWH38" s="131"/>
      <c r="VWI38" s="131"/>
      <c r="VWJ38" s="132"/>
      <c r="VWK38" s="131"/>
      <c r="VWL38" s="131"/>
      <c r="VWM38" s="131"/>
      <c r="VWN38" s="131"/>
      <c r="VWO38" s="131"/>
      <c r="VWP38" s="131"/>
      <c r="VWQ38" s="131"/>
      <c r="VWR38" s="131"/>
      <c r="VWS38" s="132"/>
      <c r="VWT38" s="131"/>
      <c r="VWU38" s="131"/>
      <c r="VWV38" s="131"/>
      <c r="VWW38" s="131"/>
      <c r="VWX38" s="131"/>
      <c r="VWY38" s="131"/>
      <c r="VWZ38" s="131"/>
      <c r="VXA38" s="131"/>
      <c r="VXB38" s="132"/>
      <c r="VXC38" s="131"/>
      <c r="VXD38" s="131"/>
      <c r="VXE38" s="131"/>
      <c r="VXF38" s="131"/>
      <c r="VXG38" s="131"/>
      <c r="VXH38" s="131"/>
      <c r="VXI38" s="131"/>
      <c r="VXJ38" s="131"/>
      <c r="VXK38" s="132"/>
      <c r="VXL38" s="131"/>
      <c r="VXM38" s="131"/>
      <c r="VXN38" s="131"/>
      <c r="VXO38" s="131"/>
      <c r="VXP38" s="131"/>
      <c r="VXQ38" s="131"/>
      <c r="VXR38" s="131"/>
      <c r="VXS38" s="131"/>
      <c r="VXT38" s="132"/>
      <c r="VXU38" s="131"/>
      <c r="VXV38" s="131"/>
      <c r="VXW38" s="131"/>
      <c r="VXX38" s="131"/>
      <c r="VXY38" s="131"/>
      <c r="VXZ38" s="131"/>
      <c r="VYA38" s="131"/>
      <c r="VYB38" s="131"/>
      <c r="VYC38" s="132"/>
      <c r="VYD38" s="131"/>
      <c r="VYE38" s="131"/>
      <c r="VYF38" s="131"/>
      <c r="VYG38" s="131"/>
      <c r="VYH38" s="131"/>
      <c r="VYI38" s="131"/>
      <c r="VYJ38" s="131"/>
      <c r="VYK38" s="131"/>
      <c r="VYL38" s="132"/>
      <c r="VYM38" s="131"/>
      <c r="VYN38" s="131"/>
      <c r="VYO38" s="131"/>
      <c r="VYP38" s="131"/>
      <c r="VYQ38" s="131"/>
      <c r="VYR38" s="131"/>
      <c r="VYS38" s="131"/>
      <c r="VYT38" s="131"/>
      <c r="VYU38" s="132"/>
      <c r="VYV38" s="131"/>
      <c r="VYW38" s="131"/>
      <c r="VYX38" s="131"/>
      <c r="VYY38" s="131"/>
      <c r="VYZ38" s="131"/>
      <c r="VZA38" s="131"/>
      <c r="VZB38" s="131"/>
      <c r="VZC38" s="131"/>
      <c r="VZD38" s="132"/>
      <c r="VZE38" s="131"/>
      <c r="VZF38" s="131"/>
      <c r="VZG38" s="131"/>
      <c r="VZH38" s="131"/>
      <c r="VZI38" s="131"/>
      <c r="VZJ38" s="131"/>
      <c r="VZK38" s="131"/>
      <c r="VZL38" s="131"/>
      <c r="VZM38" s="132"/>
      <c r="VZN38" s="131"/>
      <c r="VZO38" s="131"/>
      <c r="VZP38" s="131"/>
      <c r="VZQ38" s="131"/>
      <c r="VZR38" s="131"/>
      <c r="VZS38" s="131"/>
      <c r="VZT38" s="131"/>
      <c r="VZU38" s="131"/>
      <c r="VZV38" s="132"/>
      <c r="VZW38" s="131"/>
      <c r="VZX38" s="131"/>
      <c r="VZY38" s="131"/>
      <c r="VZZ38" s="131"/>
      <c r="WAA38" s="131"/>
      <c r="WAB38" s="131"/>
      <c r="WAC38" s="131"/>
      <c r="WAD38" s="131"/>
      <c r="WAE38" s="132"/>
      <c r="WAF38" s="131"/>
      <c r="WAG38" s="131"/>
      <c r="WAH38" s="131"/>
      <c r="WAI38" s="131"/>
      <c r="WAJ38" s="131"/>
      <c r="WAK38" s="131"/>
      <c r="WAL38" s="131"/>
      <c r="WAM38" s="131"/>
      <c r="WAN38" s="132"/>
      <c r="WAO38" s="131"/>
      <c r="WAP38" s="131"/>
      <c r="WAQ38" s="131"/>
      <c r="WAR38" s="131"/>
      <c r="WAS38" s="131"/>
      <c r="WAT38" s="131"/>
      <c r="WAU38" s="131"/>
      <c r="WAV38" s="131"/>
      <c r="WAW38" s="132"/>
      <c r="WAX38" s="131"/>
      <c r="WAY38" s="131"/>
      <c r="WAZ38" s="131"/>
      <c r="WBA38" s="131"/>
      <c r="WBB38" s="131"/>
      <c r="WBC38" s="131"/>
      <c r="WBD38" s="131"/>
      <c r="WBE38" s="131"/>
      <c r="WBF38" s="132"/>
      <c r="WBG38" s="131"/>
      <c r="WBH38" s="131"/>
      <c r="WBI38" s="131"/>
      <c r="WBJ38" s="131"/>
      <c r="WBK38" s="131"/>
      <c r="WBL38" s="131"/>
      <c r="WBM38" s="131"/>
      <c r="WBN38" s="131"/>
      <c r="WBO38" s="132"/>
      <c r="WBP38" s="131"/>
      <c r="WBQ38" s="131"/>
      <c r="WBR38" s="131"/>
      <c r="WBS38" s="131"/>
      <c r="WBT38" s="131"/>
      <c r="WBU38" s="131"/>
      <c r="WBV38" s="131"/>
      <c r="WBW38" s="131"/>
      <c r="WBX38" s="132"/>
      <c r="WBY38" s="131"/>
      <c r="WBZ38" s="131"/>
      <c r="WCA38" s="131"/>
      <c r="WCB38" s="131"/>
      <c r="WCC38" s="131"/>
      <c r="WCD38" s="131"/>
      <c r="WCE38" s="131"/>
      <c r="WCF38" s="131"/>
      <c r="WCG38" s="132"/>
      <c r="WCH38" s="131"/>
      <c r="WCI38" s="131"/>
      <c r="WCJ38" s="131"/>
      <c r="WCK38" s="131"/>
      <c r="WCL38" s="131"/>
      <c r="WCM38" s="131"/>
      <c r="WCN38" s="131"/>
      <c r="WCO38" s="131"/>
      <c r="WCP38" s="132"/>
      <c r="WCQ38" s="131"/>
      <c r="WCR38" s="131"/>
      <c r="WCS38" s="131"/>
      <c r="WCT38" s="131"/>
      <c r="WCU38" s="131"/>
      <c r="WCV38" s="131"/>
      <c r="WCW38" s="131"/>
      <c r="WCX38" s="131"/>
      <c r="WCY38" s="132"/>
      <c r="WCZ38" s="131"/>
      <c r="WDA38" s="131"/>
      <c r="WDB38" s="131"/>
      <c r="WDC38" s="131"/>
      <c r="WDD38" s="131"/>
      <c r="WDE38" s="131"/>
      <c r="WDF38" s="131"/>
      <c r="WDG38" s="131"/>
      <c r="WDH38" s="132"/>
      <c r="WDI38" s="131"/>
      <c r="WDJ38" s="131"/>
      <c r="WDK38" s="131"/>
      <c r="WDL38" s="131"/>
      <c r="WDM38" s="131"/>
      <c r="WDN38" s="131"/>
      <c r="WDO38" s="131"/>
      <c r="WDP38" s="131"/>
      <c r="WDQ38" s="132"/>
      <c r="WDR38" s="131"/>
      <c r="WDS38" s="131"/>
      <c r="WDT38" s="131"/>
      <c r="WDU38" s="131"/>
      <c r="WDV38" s="131"/>
      <c r="WDW38" s="131"/>
      <c r="WDX38" s="131"/>
      <c r="WDY38" s="131"/>
      <c r="WDZ38" s="132"/>
      <c r="WEA38" s="131"/>
      <c r="WEB38" s="131"/>
      <c r="WEC38" s="131"/>
      <c r="WED38" s="131"/>
      <c r="WEE38" s="131"/>
      <c r="WEF38" s="131"/>
      <c r="WEG38" s="131"/>
      <c r="WEH38" s="131"/>
      <c r="WEI38" s="132"/>
      <c r="WEJ38" s="131"/>
      <c r="WEK38" s="131"/>
      <c r="WEL38" s="131"/>
      <c r="WEM38" s="131"/>
      <c r="WEN38" s="131"/>
      <c r="WEO38" s="131"/>
      <c r="WEP38" s="131"/>
      <c r="WEQ38" s="131"/>
      <c r="WER38" s="132"/>
      <c r="WES38" s="131"/>
      <c r="WET38" s="131"/>
      <c r="WEU38" s="131"/>
      <c r="WEV38" s="131"/>
      <c r="WEW38" s="131"/>
      <c r="WEX38" s="131"/>
      <c r="WEY38" s="131"/>
      <c r="WEZ38" s="131"/>
      <c r="WFA38" s="132"/>
      <c r="WFB38" s="131"/>
      <c r="WFC38" s="131"/>
      <c r="WFD38" s="131"/>
      <c r="WFE38" s="131"/>
      <c r="WFF38" s="131"/>
      <c r="WFG38" s="131"/>
      <c r="WFH38" s="131"/>
      <c r="WFI38" s="131"/>
      <c r="WFJ38" s="132"/>
      <c r="WFK38" s="131"/>
      <c r="WFL38" s="131"/>
      <c r="WFM38" s="131"/>
      <c r="WFN38" s="131"/>
      <c r="WFO38" s="131"/>
      <c r="WFP38" s="131"/>
      <c r="WFQ38" s="131"/>
      <c r="WFR38" s="131"/>
      <c r="WFS38" s="132"/>
      <c r="WFT38" s="131"/>
      <c r="WFU38" s="131"/>
      <c r="WFV38" s="131"/>
      <c r="WFW38" s="131"/>
      <c r="WFX38" s="131"/>
      <c r="WFY38" s="131"/>
      <c r="WFZ38" s="131"/>
      <c r="WGA38" s="131"/>
      <c r="WGB38" s="132"/>
      <c r="WGC38" s="131"/>
      <c r="WGD38" s="131"/>
      <c r="WGE38" s="131"/>
      <c r="WGF38" s="131"/>
      <c r="WGG38" s="131"/>
      <c r="WGH38" s="131"/>
      <c r="WGI38" s="131"/>
      <c r="WGJ38" s="131"/>
      <c r="WGK38" s="132"/>
      <c r="WGL38" s="131"/>
      <c r="WGM38" s="131"/>
      <c r="WGN38" s="131"/>
      <c r="WGO38" s="131"/>
      <c r="WGP38" s="131"/>
      <c r="WGQ38" s="131"/>
      <c r="WGR38" s="131"/>
      <c r="WGS38" s="131"/>
      <c r="WGT38" s="132"/>
      <c r="WGU38" s="131"/>
      <c r="WGV38" s="131"/>
      <c r="WGW38" s="131"/>
      <c r="WGX38" s="131"/>
      <c r="WGY38" s="131"/>
      <c r="WGZ38" s="131"/>
      <c r="WHA38" s="131"/>
      <c r="WHB38" s="131"/>
      <c r="WHC38" s="132"/>
      <c r="WHD38" s="131"/>
      <c r="WHE38" s="131"/>
      <c r="WHF38" s="131"/>
      <c r="WHG38" s="131"/>
      <c r="WHH38" s="131"/>
      <c r="WHI38" s="131"/>
      <c r="WHJ38" s="131"/>
      <c r="WHK38" s="131"/>
      <c r="WHL38" s="132"/>
      <c r="WHM38" s="131"/>
      <c r="WHN38" s="131"/>
      <c r="WHO38" s="131"/>
      <c r="WHP38" s="131"/>
      <c r="WHQ38" s="131"/>
      <c r="WHR38" s="131"/>
      <c r="WHS38" s="131"/>
      <c r="WHT38" s="131"/>
      <c r="WHU38" s="132"/>
      <c r="WHV38" s="131"/>
      <c r="WHW38" s="131"/>
      <c r="WHX38" s="131"/>
      <c r="WHY38" s="131"/>
      <c r="WHZ38" s="131"/>
      <c r="WIA38" s="131"/>
      <c r="WIB38" s="131"/>
      <c r="WIC38" s="131"/>
      <c r="WID38" s="132"/>
      <c r="WIE38" s="131"/>
      <c r="WIF38" s="131"/>
      <c r="WIG38" s="131"/>
      <c r="WIH38" s="131"/>
      <c r="WII38" s="131"/>
      <c r="WIJ38" s="131"/>
      <c r="WIK38" s="131"/>
      <c r="WIL38" s="131"/>
      <c r="WIM38" s="132"/>
      <c r="WIN38" s="131"/>
      <c r="WIO38" s="131"/>
      <c r="WIP38" s="131"/>
      <c r="WIQ38" s="131"/>
      <c r="WIR38" s="131"/>
      <c r="WIS38" s="131"/>
      <c r="WIT38" s="131"/>
      <c r="WIU38" s="131"/>
      <c r="WIV38" s="132"/>
      <c r="WIW38" s="131"/>
      <c r="WIX38" s="131"/>
      <c r="WIY38" s="131"/>
      <c r="WIZ38" s="131"/>
      <c r="WJA38" s="131"/>
      <c r="WJB38" s="131"/>
      <c r="WJC38" s="131"/>
      <c r="WJD38" s="131"/>
      <c r="WJE38" s="132"/>
      <c r="WJF38" s="131"/>
      <c r="WJG38" s="131"/>
      <c r="WJH38" s="131"/>
      <c r="WJI38" s="131"/>
      <c r="WJJ38" s="131"/>
      <c r="WJK38" s="131"/>
      <c r="WJL38" s="131"/>
      <c r="WJM38" s="131"/>
      <c r="WJN38" s="132"/>
      <c r="WJO38" s="131"/>
      <c r="WJP38" s="131"/>
      <c r="WJQ38" s="131"/>
      <c r="WJR38" s="131"/>
      <c r="WJS38" s="131"/>
      <c r="WJT38" s="131"/>
      <c r="WJU38" s="131"/>
      <c r="WJV38" s="131"/>
      <c r="WJW38" s="132"/>
      <c r="WJX38" s="131"/>
      <c r="WJY38" s="131"/>
      <c r="WJZ38" s="131"/>
      <c r="WKA38" s="131"/>
      <c r="WKB38" s="131"/>
      <c r="WKC38" s="131"/>
      <c r="WKD38" s="131"/>
      <c r="WKE38" s="131"/>
      <c r="WKF38" s="132"/>
      <c r="WKG38" s="131"/>
      <c r="WKH38" s="131"/>
      <c r="WKI38" s="131"/>
      <c r="WKJ38" s="131"/>
      <c r="WKK38" s="131"/>
      <c r="WKL38" s="131"/>
      <c r="WKM38" s="131"/>
      <c r="WKN38" s="131"/>
      <c r="WKO38" s="132"/>
      <c r="WKP38" s="131"/>
      <c r="WKQ38" s="131"/>
      <c r="WKR38" s="131"/>
      <c r="WKS38" s="131"/>
      <c r="WKT38" s="131"/>
      <c r="WKU38" s="131"/>
      <c r="WKV38" s="131"/>
      <c r="WKW38" s="131"/>
      <c r="WKX38" s="132"/>
      <c r="WKY38" s="131"/>
      <c r="WKZ38" s="131"/>
      <c r="WLA38" s="131"/>
      <c r="WLB38" s="131"/>
      <c r="WLC38" s="131"/>
      <c r="WLD38" s="131"/>
      <c r="WLE38" s="131"/>
      <c r="WLF38" s="131"/>
      <c r="WLG38" s="132"/>
      <c r="WLH38" s="131"/>
      <c r="WLI38" s="131"/>
      <c r="WLJ38" s="131"/>
      <c r="WLK38" s="131"/>
      <c r="WLL38" s="131"/>
      <c r="WLM38" s="131"/>
      <c r="WLN38" s="131"/>
      <c r="WLO38" s="131"/>
      <c r="WLP38" s="132"/>
      <c r="WLQ38" s="131"/>
      <c r="WLR38" s="131"/>
      <c r="WLS38" s="131"/>
      <c r="WLT38" s="131"/>
      <c r="WLU38" s="131"/>
      <c r="WLV38" s="131"/>
      <c r="WLW38" s="131"/>
      <c r="WLX38" s="131"/>
      <c r="WLY38" s="132"/>
      <c r="WLZ38" s="131"/>
      <c r="WMA38" s="131"/>
      <c r="WMB38" s="131"/>
      <c r="WMC38" s="131"/>
      <c r="WMD38" s="131"/>
      <c r="WME38" s="131"/>
      <c r="WMF38" s="131"/>
      <c r="WMG38" s="131"/>
      <c r="WMH38" s="132"/>
      <c r="WMI38" s="131"/>
      <c r="WMJ38" s="131"/>
      <c r="WMK38" s="131"/>
      <c r="WML38" s="131"/>
      <c r="WMM38" s="131"/>
      <c r="WMN38" s="131"/>
      <c r="WMO38" s="131"/>
      <c r="WMP38" s="131"/>
      <c r="WMQ38" s="132"/>
      <c r="WMR38" s="131"/>
      <c r="WMS38" s="131"/>
      <c r="WMT38" s="131"/>
      <c r="WMU38" s="131"/>
      <c r="WMV38" s="131"/>
      <c r="WMW38" s="131"/>
      <c r="WMX38" s="131"/>
      <c r="WMY38" s="131"/>
      <c r="WMZ38" s="132"/>
      <c r="WNA38" s="131"/>
      <c r="WNB38" s="131"/>
      <c r="WNC38" s="131"/>
      <c r="WND38" s="131"/>
      <c r="WNE38" s="131"/>
      <c r="WNF38" s="131"/>
      <c r="WNG38" s="131"/>
      <c r="WNH38" s="131"/>
      <c r="WNI38" s="132"/>
      <c r="WNJ38" s="131"/>
      <c r="WNK38" s="131"/>
      <c r="WNL38" s="131"/>
      <c r="WNM38" s="131"/>
      <c r="WNN38" s="131"/>
      <c r="WNO38" s="131"/>
      <c r="WNP38" s="131"/>
      <c r="WNQ38" s="131"/>
      <c r="WNR38" s="132"/>
      <c r="WNS38" s="131"/>
      <c r="WNT38" s="131"/>
      <c r="WNU38" s="131"/>
      <c r="WNV38" s="131"/>
      <c r="WNW38" s="131"/>
      <c r="WNX38" s="131"/>
      <c r="WNY38" s="131"/>
      <c r="WNZ38" s="131"/>
      <c r="WOA38" s="132"/>
      <c r="WOB38" s="131"/>
      <c r="WOC38" s="131"/>
      <c r="WOD38" s="131"/>
      <c r="WOE38" s="131"/>
      <c r="WOF38" s="131"/>
      <c r="WOG38" s="131"/>
      <c r="WOH38" s="131"/>
      <c r="WOI38" s="131"/>
      <c r="WOJ38" s="132"/>
      <c r="WOK38" s="131"/>
      <c r="WOL38" s="131"/>
      <c r="WOM38" s="131"/>
      <c r="WON38" s="131"/>
      <c r="WOO38" s="131"/>
      <c r="WOP38" s="131"/>
      <c r="WOQ38" s="131"/>
      <c r="WOR38" s="131"/>
      <c r="WOS38" s="132"/>
      <c r="WOT38" s="131"/>
      <c r="WOU38" s="131"/>
      <c r="WOV38" s="131"/>
      <c r="WOW38" s="131"/>
      <c r="WOX38" s="131"/>
      <c r="WOY38" s="131"/>
      <c r="WOZ38" s="131"/>
      <c r="WPA38" s="131"/>
      <c r="WPB38" s="132"/>
      <c r="WPC38" s="131"/>
      <c r="WPD38" s="131"/>
      <c r="WPE38" s="131"/>
      <c r="WPF38" s="131"/>
      <c r="WPG38" s="131"/>
      <c r="WPH38" s="131"/>
      <c r="WPI38" s="131"/>
      <c r="WPJ38" s="131"/>
      <c r="WPK38" s="132"/>
      <c r="WPL38" s="131"/>
      <c r="WPM38" s="131"/>
      <c r="WPN38" s="131"/>
      <c r="WPO38" s="131"/>
      <c r="WPP38" s="131"/>
      <c r="WPQ38" s="131"/>
      <c r="WPR38" s="131"/>
      <c r="WPS38" s="131"/>
      <c r="WPT38" s="132"/>
      <c r="WPU38" s="131"/>
      <c r="WPV38" s="131"/>
      <c r="WPW38" s="131"/>
      <c r="WPX38" s="131"/>
      <c r="WPY38" s="131"/>
      <c r="WPZ38" s="131"/>
      <c r="WQA38" s="131"/>
      <c r="WQB38" s="131"/>
      <c r="WQC38" s="132"/>
      <c r="WQD38" s="131"/>
      <c r="WQE38" s="131"/>
      <c r="WQF38" s="131"/>
      <c r="WQG38" s="131"/>
      <c r="WQH38" s="131"/>
      <c r="WQI38" s="131"/>
      <c r="WQJ38" s="131"/>
      <c r="WQK38" s="131"/>
      <c r="WQL38" s="132"/>
      <c r="WQM38" s="131"/>
      <c r="WQN38" s="131"/>
      <c r="WQO38" s="131"/>
      <c r="WQP38" s="131"/>
      <c r="WQQ38" s="131"/>
      <c r="WQR38" s="131"/>
      <c r="WQS38" s="131"/>
      <c r="WQT38" s="131"/>
      <c r="WQU38" s="132"/>
      <c r="WQV38" s="131"/>
      <c r="WQW38" s="131"/>
      <c r="WQX38" s="131"/>
      <c r="WQY38" s="131"/>
      <c r="WQZ38" s="131"/>
      <c r="WRA38" s="131"/>
      <c r="WRB38" s="131"/>
      <c r="WRC38" s="131"/>
      <c r="WRD38" s="132"/>
      <c r="WRE38" s="131"/>
      <c r="WRF38" s="131"/>
      <c r="WRG38" s="131"/>
      <c r="WRH38" s="131"/>
      <c r="WRI38" s="131"/>
      <c r="WRJ38" s="131"/>
      <c r="WRK38" s="131"/>
      <c r="WRL38" s="131"/>
      <c r="WRM38" s="132"/>
      <c r="WRN38" s="131"/>
      <c r="WRO38" s="131"/>
      <c r="WRP38" s="131"/>
      <c r="WRQ38" s="131"/>
      <c r="WRR38" s="131"/>
      <c r="WRS38" s="131"/>
      <c r="WRT38" s="131"/>
      <c r="WRU38" s="131"/>
      <c r="WRV38" s="132"/>
      <c r="WRW38" s="131"/>
      <c r="WRX38" s="131"/>
      <c r="WRY38" s="131"/>
      <c r="WRZ38" s="131"/>
      <c r="WSA38" s="131"/>
      <c r="WSB38" s="131"/>
      <c r="WSC38" s="131"/>
      <c r="WSD38" s="131"/>
      <c r="WSE38" s="132"/>
      <c r="WSF38" s="131"/>
      <c r="WSG38" s="131"/>
      <c r="WSH38" s="131"/>
      <c r="WSI38" s="131"/>
      <c r="WSJ38" s="131"/>
      <c r="WSK38" s="131"/>
      <c r="WSL38" s="131"/>
      <c r="WSM38" s="131"/>
      <c r="WSN38" s="132"/>
      <c r="WSO38" s="131"/>
      <c r="WSP38" s="131"/>
      <c r="WSQ38" s="131"/>
      <c r="WSR38" s="131"/>
      <c r="WSS38" s="131"/>
      <c r="WST38" s="131"/>
      <c r="WSU38" s="131"/>
      <c r="WSV38" s="131"/>
      <c r="WSW38" s="132"/>
      <c r="WSX38" s="131"/>
      <c r="WSY38" s="131"/>
      <c r="WSZ38" s="131"/>
      <c r="WTA38" s="131"/>
      <c r="WTB38" s="131"/>
      <c r="WTC38" s="131"/>
      <c r="WTD38" s="131"/>
      <c r="WTE38" s="131"/>
      <c r="WTF38" s="132"/>
      <c r="WTG38" s="131"/>
      <c r="WTH38" s="131"/>
      <c r="WTI38" s="131"/>
      <c r="WTJ38" s="131"/>
      <c r="WTK38" s="131"/>
      <c r="WTL38" s="131"/>
      <c r="WTM38" s="131"/>
      <c r="WTN38" s="131"/>
      <c r="WTO38" s="132"/>
      <c r="WTP38" s="131"/>
      <c r="WTQ38" s="131"/>
      <c r="WTR38" s="131"/>
      <c r="WTS38" s="131"/>
      <c r="WTT38" s="131"/>
      <c r="WTU38" s="131"/>
      <c r="WTV38" s="131"/>
      <c r="WTW38" s="131"/>
      <c r="WTX38" s="132"/>
      <c r="WTY38" s="131"/>
      <c r="WTZ38" s="131"/>
      <c r="WUA38" s="131"/>
      <c r="WUB38" s="131"/>
      <c r="WUC38" s="131"/>
      <c r="WUD38" s="131"/>
      <c r="WUE38" s="131"/>
      <c r="WUF38" s="131"/>
      <c r="WUG38" s="132"/>
      <c r="WUH38" s="131"/>
      <c r="WUI38" s="131"/>
      <c r="WUJ38" s="131"/>
      <c r="WUK38" s="131"/>
      <c r="WUL38" s="131"/>
      <c r="WUM38" s="131"/>
      <c r="WUN38" s="131"/>
      <c r="WUO38" s="131"/>
      <c r="WUP38" s="132"/>
      <c r="WUQ38" s="131"/>
      <c r="WUR38" s="131"/>
      <c r="WUS38" s="131"/>
      <c r="WUT38" s="131"/>
      <c r="WUU38" s="131"/>
      <c r="WUV38" s="131"/>
      <c r="WUW38" s="131"/>
      <c r="WUX38" s="131"/>
      <c r="WUY38" s="132"/>
      <c r="WUZ38" s="131"/>
      <c r="WVA38" s="131"/>
      <c r="WVB38" s="131"/>
      <c r="WVC38" s="131"/>
      <c r="WVD38" s="131"/>
      <c r="WVE38" s="131"/>
      <c r="WVF38" s="131"/>
      <c r="WVG38" s="131"/>
      <c r="WVH38" s="132"/>
      <c r="WVI38" s="131"/>
      <c r="WVJ38" s="131"/>
      <c r="WVK38" s="131"/>
      <c r="WVL38" s="131"/>
      <c r="WVM38" s="131"/>
      <c r="WVN38" s="131"/>
      <c r="WVO38" s="131"/>
      <c r="WVP38" s="131"/>
      <c r="WVQ38" s="132"/>
      <c r="WVR38" s="131"/>
      <c r="WVS38" s="131"/>
      <c r="WVT38" s="131"/>
      <c r="WVU38" s="131"/>
      <c r="WVV38" s="131"/>
      <c r="WVW38" s="131"/>
      <c r="WVX38" s="131"/>
      <c r="WVY38" s="131"/>
      <c r="WVZ38" s="132"/>
      <c r="WWA38" s="131"/>
      <c r="WWB38" s="131"/>
      <c r="WWC38" s="131"/>
      <c r="WWD38" s="131"/>
      <c r="WWE38" s="131"/>
      <c r="WWF38" s="131"/>
      <c r="WWG38" s="131"/>
      <c r="WWH38" s="131"/>
      <c r="WWI38" s="132"/>
      <c r="WWJ38" s="131"/>
      <c r="WWK38" s="131"/>
      <c r="WWL38" s="131"/>
      <c r="WWM38" s="131"/>
      <c r="WWN38" s="131"/>
      <c r="WWO38" s="131"/>
      <c r="WWP38" s="131"/>
      <c r="WWQ38" s="131"/>
      <c r="WWR38" s="132"/>
      <c r="WWS38" s="131"/>
      <c r="WWT38" s="131"/>
      <c r="WWU38" s="131"/>
      <c r="WWV38" s="131"/>
      <c r="WWW38" s="131"/>
      <c r="WWX38" s="131"/>
      <c r="WWY38" s="131"/>
      <c r="WWZ38" s="131"/>
      <c r="WXA38" s="132"/>
      <c r="WXB38" s="131"/>
      <c r="WXC38" s="131"/>
      <c r="WXD38" s="131"/>
      <c r="WXE38" s="131"/>
      <c r="WXF38" s="131"/>
      <c r="WXG38" s="131"/>
      <c r="WXH38" s="131"/>
      <c r="WXI38" s="131"/>
      <c r="WXJ38" s="132"/>
      <c r="WXK38" s="131"/>
      <c r="WXL38" s="131"/>
      <c r="WXM38" s="131"/>
      <c r="WXN38" s="131"/>
      <c r="WXO38" s="131"/>
      <c r="WXP38" s="131"/>
      <c r="WXQ38" s="131"/>
      <c r="WXR38" s="131"/>
      <c r="WXS38" s="132"/>
      <c r="WXT38" s="131"/>
      <c r="WXU38" s="131"/>
      <c r="WXV38" s="131"/>
      <c r="WXW38" s="131"/>
      <c r="WXX38" s="131"/>
      <c r="WXY38" s="131"/>
      <c r="WXZ38" s="131"/>
      <c r="WYA38" s="131"/>
      <c r="WYB38" s="132"/>
      <c r="WYC38" s="131"/>
      <c r="WYD38" s="131"/>
      <c r="WYE38" s="131"/>
      <c r="WYF38" s="131"/>
      <c r="WYG38" s="131"/>
      <c r="WYH38" s="131"/>
      <c r="WYI38" s="131"/>
      <c r="WYJ38" s="131"/>
      <c r="WYK38" s="132"/>
      <c r="WYL38" s="131"/>
      <c r="WYM38" s="131"/>
      <c r="WYN38" s="131"/>
      <c r="WYO38" s="131"/>
      <c r="WYP38" s="131"/>
      <c r="WYQ38" s="131"/>
      <c r="WYR38" s="131"/>
      <c r="WYS38" s="131"/>
      <c r="WYT38" s="132"/>
      <c r="WYU38" s="131"/>
      <c r="WYV38" s="131"/>
      <c r="WYW38" s="131"/>
      <c r="WYX38" s="131"/>
      <c r="WYY38" s="131"/>
      <c r="WYZ38" s="131"/>
      <c r="WZA38" s="131"/>
      <c r="WZB38" s="131"/>
      <c r="WZC38" s="132"/>
      <c r="WZD38" s="131"/>
      <c r="WZE38" s="131"/>
      <c r="WZF38" s="131"/>
      <c r="WZG38" s="131"/>
      <c r="WZH38" s="131"/>
      <c r="WZI38" s="131"/>
      <c r="WZJ38" s="131"/>
      <c r="WZK38" s="131"/>
      <c r="WZL38" s="132"/>
      <c r="WZM38" s="131"/>
      <c r="WZN38" s="131"/>
      <c r="WZO38" s="131"/>
      <c r="WZP38" s="131"/>
      <c r="WZQ38" s="131"/>
      <c r="WZR38" s="131"/>
      <c r="WZS38" s="131"/>
      <c r="WZT38" s="131"/>
      <c r="WZU38" s="132"/>
      <c r="WZV38" s="131"/>
      <c r="WZW38" s="131"/>
      <c r="WZX38" s="131"/>
      <c r="WZY38" s="131"/>
      <c r="WZZ38" s="131"/>
      <c r="XAA38" s="131"/>
      <c r="XAB38" s="131"/>
      <c r="XAC38" s="131"/>
      <c r="XAD38" s="132"/>
      <c r="XAE38" s="131"/>
      <c r="XAF38" s="131"/>
      <c r="XAG38" s="131"/>
      <c r="XAH38" s="131"/>
      <c r="XAI38" s="131"/>
      <c r="XAJ38" s="131"/>
      <c r="XAK38" s="131"/>
      <c r="XAL38" s="131"/>
      <c r="XAM38" s="132"/>
      <c r="XAN38" s="131"/>
      <c r="XAO38" s="131"/>
      <c r="XAP38" s="131"/>
      <c r="XAQ38" s="131"/>
      <c r="XAR38" s="131"/>
      <c r="XAS38" s="131"/>
      <c r="XAT38" s="131"/>
      <c r="XAU38" s="131"/>
      <c r="XAV38" s="132"/>
      <c r="XAW38" s="131"/>
      <c r="XAX38" s="131"/>
      <c r="XAY38" s="131"/>
      <c r="XAZ38" s="131"/>
      <c r="XBA38" s="131"/>
      <c r="XBB38" s="131"/>
      <c r="XBC38" s="131"/>
      <c r="XBD38" s="131"/>
      <c r="XBE38" s="132"/>
      <c r="XBF38" s="131"/>
      <c r="XBG38" s="131"/>
      <c r="XBH38" s="131"/>
      <c r="XBI38" s="131"/>
      <c r="XBJ38" s="131"/>
      <c r="XBK38" s="131"/>
      <c r="XBL38" s="131"/>
      <c r="XBM38" s="131"/>
      <c r="XBN38" s="132"/>
      <c r="XBO38" s="131"/>
      <c r="XBP38" s="131"/>
      <c r="XBQ38" s="131"/>
      <c r="XBR38" s="131"/>
      <c r="XBS38" s="131"/>
      <c r="XBT38" s="131"/>
      <c r="XBU38" s="131"/>
      <c r="XBV38" s="131"/>
      <c r="XBW38" s="132"/>
      <c r="XBX38" s="131"/>
      <c r="XBY38" s="131"/>
      <c r="XBZ38" s="131"/>
      <c r="XCA38" s="131"/>
      <c r="XCB38" s="131"/>
      <c r="XCC38" s="131"/>
      <c r="XCD38" s="131"/>
      <c r="XCE38" s="131"/>
      <c r="XCF38" s="132"/>
      <c r="XCG38" s="131"/>
      <c r="XCH38" s="131"/>
      <c r="XCI38" s="131"/>
      <c r="XCJ38" s="131"/>
      <c r="XCK38" s="131"/>
      <c r="XCL38" s="131"/>
      <c r="XCM38" s="131"/>
      <c r="XCN38" s="131"/>
      <c r="XCO38" s="132"/>
      <c r="XCP38" s="131"/>
      <c r="XCQ38" s="131"/>
      <c r="XCR38" s="131"/>
      <c r="XCS38" s="131"/>
      <c r="XCT38" s="131"/>
      <c r="XCU38" s="131"/>
      <c r="XCV38" s="131"/>
      <c r="XCW38" s="131"/>
      <c r="XCX38" s="132"/>
      <c r="XCY38" s="131"/>
      <c r="XCZ38" s="131"/>
      <c r="XDA38" s="131"/>
      <c r="XDB38" s="131"/>
      <c r="XDC38" s="131"/>
      <c r="XDD38" s="131"/>
      <c r="XDE38" s="131"/>
      <c r="XDF38" s="131"/>
      <c r="XDG38" s="132"/>
      <c r="XDH38" s="131"/>
      <c r="XDI38" s="131"/>
      <c r="XDJ38" s="131"/>
      <c r="XDK38" s="131"/>
      <c r="XDL38" s="131"/>
      <c r="XDM38" s="131"/>
      <c r="XDN38" s="131"/>
      <c r="XDO38" s="131"/>
      <c r="XDP38" s="132"/>
      <c r="XDQ38" s="131"/>
      <c r="XDR38" s="131"/>
      <c r="XDS38" s="131"/>
      <c r="XDT38" s="131"/>
      <c r="XDU38" s="131"/>
      <c r="XDV38" s="131"/>
      <c r="XDW38" s="131"/>
      <c r="XDX38" s="131"/>
      <c r="XDY38" s="132"/>
      <c r="XDZ38" s="131"/>
      <c r="XEA38" s="131"/>
      <c r="XEB38" s="131"/>
      <c r="XEC38" s="131"/>
      <c r="XED38" s="131"/>
      <c r="XEE38" s="131"/>
      <c r="XEF38" s="131"/>
      <c r="XEG38" s="131"/>
      <c r="XEH38" s="132"/>
      <c r="XEI38" s="131"/>
      <c r="XEJ38" s="131"/>
      <c r="XEK38" s="131"/>
      <c r="XEL38" s="131"/>
      <c r="XEM38" s="131"/>
      <c r="XEN38" s="131"/>
      <c r="XEO38" s="131"/>
      <c r="XEP38" s="131"/>
      <c r="XEQ38" s="132"/>
      <c r="XER38" s="131"/>
      <c r="XES38" s="131"/>
      <c r="XET38" s="131"/>
      <c r="XEU38" s="131"/>
      <c r="XEV38" s="131"/>
      <c r="XEW38" s="131"/>
      <c r="XEX38" s="131"/>
      <c r="XEY38" s="131"/>
      <c r="XEZ38" s="132"/>
      <c r="XFA38" s="131"/>
      <c r="XFB38" s="131"/>
      <c r="XFC38" s="131"/>
      <c r="XFD38" s="131"/>
    </row>
    <row r="39" spans="1:16384" s="75" customFormat="1" ht="15" x14ac:dyDescent="0.25">
      <c r="A39" s="70" t="s">
        <v>176</v>
      </c>
      <c r="B39" s="71"/>
      <c r="C39" s="71"/>
      <c r="D39" s="71"/>
      <c r="E39" s="34"/>
      <c r="F39" s="34"/>
      <c r="G39" s="72"/>
      <c r="H39" s="73" t="s">
        <v>177</v>
      </c>
      <c r="I39" s="74"/>
    </row>
    <row r="40" spans="1:16384" s="88" customFormat="1" x14ac:dyDescent="0.2">
      <c r="A40" s="88" t="s">
        <v>63</v>
      </c>
      <c r="B40" s="85" t="s">
        <v>44</v>
      </c>
      <c r="C40" s="85" t="s">
        <v>44</v>
      </c>
      <c r="D40" s="85" t="s">
        <v>111</v>
      </c>
      <c r="E40" s="88" t="s">
        <v>111</v>
      </c>
      <c r="F40" s="88" t="s">
        <v>111</v>
      </c>
      <c r="G40" s="93" t="s">
        <v>156</v>
      </c>
      <c r="H40" s="88" t="s">
        <v>179</v>
      </c>
      <c r="I40" s="93"/>
    </row>
    <row r="41" spans="1:16384" x14ac:dyDescent="0.2">
      <c r="A41" s="4" t="s">
        <v>49</v>
      </c>
      <c r="B41" s="8"/>
      <c r="C41" s="8"/>
      <c r="D41" s="8"/>
      <c r="G41" s="44" t="s">
        <v>154</v>
      </c>
      <c r="I41" s="44"/>
    </row>
    <row r="42" spans="1:16384" s="88" customFormat="1" x14ac:dyDescent="0.2">
      <c r="A42" s="88" t="s">
        <v>110</v>
      </c>
      <c r="B42" s="85" t="s">
        <v>44</v>
      </c>
      <c r="C42" s="85" t="s">
        <v>44</v>
      </c>
      <c r="D42" s="85" t="s">
        <v>44</v>
      </c>
      <c r="E42" s="88" t="s">
        <v>44</v>
      </c>
      <c r="F42" s="88" t="s">
        <v>44</v>
      </c>
      <c r="G42" s="93" t="s">
        <v>44</v>
      </c>
      <c r="H42" s="88" t="s">
        <v>44</v>
      </c>
      <c r="I42" s="93"/>
    </row>
    <row r="43" spans="1:16384" x14ac:dyDescent="0.2">
      <c r="A43" t="s">
        <v>68</v>
      </c>
      <c r="B43" s="8" t="s">
        <v>69</v>
      </c>
      <c r="C43" s="8"/>
      <c r="D43" s="8" t="s">
        <v>50</v>
      </c>
      <c r="E43" t="s">
        <v>50</v>
      </c>
      <c r="F43" t="s">
        <v>50</v>
      </c>
      <c r="G43" s="44"/>
      <c r="I43" s="44"/>
    </row>
    <row r="44" spans="1:16384" x14ac:dyDescent="0.2">
      <c r="A44" s="4" t="s">
        <v>33</v>
      </c>
      <c r="B44" s="8"/>
      <c r="C44" s="8" t="s">
        <v>44</v>
      </c>
      <c r="D44" s="8" t="s">
        <v>44</v>
      </c>
      <c r="E44" t="s">
        <v>44</v>
      </c>
      <c r="F44" t="s">
        <v>44</v>
      </c>
      <c r="G44" s="44" t="s">
        <v>44</v>
      </c>
      <c r="I44" s="44"/>
    </row>
    <row r="45" spans="1:16384" s="35" customFormat="1" ht="15" x14ac:dyDescent="0.25">
      <c r="A45" s="131" t="s">
        <v>189</v>
      </c>
      <c r="B45" s="131"/>
      <c r="C45" s="131"/>
      <c r="D45" s="131"/>
      <c r="E45" s="131"/>
      <c r="F45" s="131"/>
      <c r="G45" s="131"/>
      <c r="H45" s="131"/>
      <c r="I45" s="132"/>
    </row>
    <row r="46" spans="1:16384" s="88" customFormat="1" x14ac:dyDescent="0.2">
      <c r="A46" s="88" t="s">
        <v>75</v>
      </c>
      <c r="B46" s="85" t="s">
        <v>44</v>
      </c>
      <c r="C46" s="85" t="s">
        <v>44</v>
      </c>
      <c r="D46" s="85" t="s">
        <v>44</v>
      </c>
      <c r="G46" s="93" t="s">
        <v>44</v>
      </c>
      <c r="H46" s="88" t="s">
        <v>44</v>
      </c>
      <c r="I46" s="93"/>
    </row>
    <row r="47" spans="1:16384" s="88" customFormat="1" x14ac:dyDescent="0.2">
      <c r="A47" s="88" t="s">
        <v>29</v>
      </c>
      <c r="B47" s="85" t="s">
        <v>44</v>
      </c>
      <c r="C47" s="85" t="s">
        <v>44</v>
      </c>
      <c r="D47" s="85" t="s">
        <v>44</v>
      </c>
      <c r="E47" s="88" t="s">
        <v>44</v>
      </c>
      <c r="G47" s="93"/>
      <c r="H47" s="88" t="s">
        <v>44</v>
      </c>
      <c r="I47" s="93"/>
    </row>
    <row r="48" spans="1:16384" s="88" customFormat="1" x14ac:dyDescent="0.2">
      <c r="A48" s="88" t="s">
        <v>6</v>
      </c>
      <c r="B48" s="85"/>
      <c r="C48" s="85" t="s">
        <v>44</v>
      </c>
      <c r="D48" s="85" t="s">
        <v>44</v>
      </c>
      <c r="E48" s="88" t="s">
        <v>44</v>
      </c>
      <c r="F48" s="88" t="s">
        <v>44</v>
      </c>
      <c r="G48" s="93" t="s">
        <v>44</v>
      </c>
      <c r="H48" s="88" t="s">
        <v>44</v>
      </c>
      <c r="I48" s="93"/>
    </row>
    <row r="49" spans="1:9" s="88" customFormat="1" x14ac:dyDescent="0.2">
      <c r="A49" s="88" t="s">
        <v>7</v>
      </c>
      <c r="B49" s="85" t="s">
        <v>44</v>
      </c>
      <c r="C49" s="85" t="s">
        <v>44</v>
      </c>
      <c r="D49" s="85" t="s">
        <v>106</v>
      </c>
      <c r="E49" s="88" t="s">
        <v>106</v>
      </c>
      <c r="F49" s="88" t="s">
        <v>106</v>
      </c>
      <c r="G49" s="101" t="s">
        <v>160</v>
      </c>
      <c r="H49" s="88" t="s">
        <v>181</v>
      </c>
      <c r="I49" s="93"/>
    </row>
    <row r="50" spans="1:9" ht="42.75" x14ac:dyDescent="0.2">
      <c r="A50" t="s">
        <v>159</v>
      </c>
      <c r="B50" s="8"/>
      <c r="C50" s="8"/>
      <c r="D50" s="8"/>
      <c r="G50" s="67" t="s">
        <v>155</v>
      </c>
      <c r="I50" s="44"/>
    </row>
    <row r="51" spans="1:9" s="88" customFormat="1" x14ac:dyDescent="0.2">
      <c r="A51" s="88" t="s">
        <v>8</v>
      </c>
      <c r="B51" s="85" t="s">
        <v>44</v>
      </c>
      <c r="C51" s="85" t="s">
        <v>44</v>
      </c>
      <c r="D51" s="85" t="s">
        <v>44</v>
      </c>
      <c r="E51" s="88" t="s">
        <v>44</v>
      </c>
      <c r="F51" s="88" t="s">
        <v>44</v>
      </c>
      <c r="G51" s="93" t="s">
        <v>44</v>
      </c>
      <c r="H51" s="88" t="s">
        <v>44</v>
      </c>
      <c r="I51" s="93"/>
    </row>
    <row r="52" spans="1:9" x14ac:dyDescent="0.2">
      <c r="A52" t="s">
        <v>178</v>
      </c>
      <c r="B52" s="8"/>
      <c r="C52" s="8"/>
      <c r="D52" s="8"/>
      <c r="G52" s="44"/>
      <c r="H52" t="s">
        <v>44</v>
      </c>
      <c r="I52" s="44"/>
    </row>
    <row r="53" spans="1:9" x14ac:dyDescent="0.2">
      <c r="A53" t="s">
        <v>109</v>
      </c>
      <c r="B53" s="8"/>
      <c r="C53" s="8"/>
      <c r="D53" s="8" t="s">
        <v>44</v>
      </c>
      <c r="E53" t="s">
        <v>44</v>
      </c>
      <c r="F53" t="s">
        <v>44</v>
      </c>
      <c r="G53" s="44"/>
      <c r="I53" s="44"/>
    </row>
    <row r="54" spans="1:9" x14ac:dyDescent="0.2">
      <c r="A54" s="4" t="s">
        <v>34</v>
      </c>
      <c r="B54" s="8"/>
      <c r="C54" s="8" t="s">
        <v>44</v>
      </c>
      <c r="D54" s="8" t="s">
        <v>44</v>
      </c>
      <c r="E54" t="s">
        <v>44</v>
      </c>
      <c r="F54" t="s">
        <v>44</v>
      </c>
      <c r="G54" s="44"/>
      <c r="I54" s="44"/>
    </row>
    <row r="55" spans="1:9" s="35" customFormat="1" ht="15" x14ac:dyDescent="0.25">
      <c r="A55" s="131" t="s">
        <v>188</v>
      </c>
      <c r="B55" s="131"/>
      <c r="C55" s="131"/>
      <c r="D55" s="131"/>
      <c r="E55" s="131"/>
      <c r="F55" s="131"/>
      <c r="G55" s="131"/>
      <c r="H55" s="131"/>
      <c r="I55" s="132"/>
    </row>
    <row r="56" spans="1:9" s="88" customFormat="1" ht="61.5" customHeight="1" x14ac:dyDescent="0.2">
      <c r="A56" s="88" t="s">
        <v>102</v>
      </c>
      <c r="B56" s="89" t="s">
        <v>74</v>
      </c>
      <c r="C56" s="95" t="s">
        <v>87</v>
      </c>
      <c r="D56" s="89" t="s">
        <v>103</v>
      </c>
      <c r="E56" s="98" t="s">
        <v>138</v>
      </c>
      <c r="F56" s="98" t="s">
        <v>137</v>
      </c>
      <c r="G56" s="101" t="s">
        <v>149</v>
      </c>
      <c r="H56" s="98" t="s">
        <v>174</v>
      </c>
      <c r="I56" s="101"/>
    </row>
    <row r="57" spans="1:9" ht="60" customHeight="1" x14ac:dyDescent="0.25">
      <c r="A57" t="s">
        <v>20</v>
      </c>
      <c r="B57" s="8" t="s">
        <v>73</v>
      </c>
      <c r="C57" s="8"/>
      <c r="D57" s="15" t="s">
        <v>119</v>
      </c>
      <c r="E57" s="3" t="s">
        <v>119</v>
      </c>
      <c r="F57" s="3" t="s">
        <v>119</v>
      </c>
      <c r="G57" s="44"/>
      <c r="H57" s="3" t="s">
        <v>172</v>
      </c>
      <c r="I57" s="44"/>
    </row>
    <row r="58" spans="1:9" s="88" customFormat="1" x14ac:dyDescent="0.2">
      <c r="A58" s="88" t="s">
        <v>26</v>
      </c>
      <c r="B58" s="85" t="s">
        <v>44</v>
      </c>
      <c r="C58" s="93" t="s">
        <v>44</v>
      </c>
      <c r="D58" s="95" t="s">
        <v>104</v>
      </c>
      <c r="E58" s="97" t="s">
        <v>104</v>
      </c>
      <c r="F58" s="97" t="s">
        <v>104</v>
      </c>
      <c r="G58" s="102" t="s">
        <v>223</v>
      </c>
      <c r="H58" s="103" t="s">
        <v>169</v>
      </c>
      <c r="I58" s="93"/>
    </row>
    <row r="59" spans="1:9" x14ac:dyDescent="0.2">
      <c r="A59" t="s">
        <v>28</v>
      </c>
      <c r="B59" s="8"/>
      <c r="C59" s="8"/>
      <c r="D59" s="8" t="s">
        <v>105</v>
      </c>
      <c r="E59" t="s">
        <v>105</v>
      </c>
      <c r="G59" s="44"/>
      <c r="H59" t="s">
        <v>175</v>
      </c>
      <c r="I59" s="44"/>
    </row>
    <row r="60" spans="1:9" ht="15" x14ac:dyDescent="0.25">
      <c r="A60" s="131" t="s">
        <v>5</v>
      </c>
      <c r="B60" s="131"/>
      <c r="C60" s="131"/>
      <c r="D60" s="131"/>
      <c r="E60" s="131"/>
      <c r="F60" s="131"/>
      <c r="G60" s="131"/>
      <c r="H60" s="131"/>
      <c r="I60" s="132"/>
    </row>
    <row r="61" spans="1:9" x14ac:dyDescent="0.2">
      <c r="A61" t="s">
        <v>96</v>
      </c>
      <c r="B61" s="8"/>
      <c r="C61" s="15"/>
      <c r="D61" s="13" t="s">
        <v>44</v>
      </c>
      <c r="E61" s="18" t="s">
        <v>44</v>
      </c>
      <c r="F61" s="18"/>
      <c r="G61" s="68"/>
      <c r="H61" s="69" t="s">
        <v>44</v>
      </c>
      <c r="I61" s="44"/>
    </row>
    <row r="62" spans="1:9" ht="15.75" customHeight="1" x14ac:dyDescent="0.2">
      <c r="A62" t="s">
        <v>5</v>
      </c>
      <c r="B62" s="8" t="s">
        <v>44</v>
      </c>
      <c r="C62" s="8" t="s">
        <v>44</v>
      </c>
      <c r="D62" s="8" t="s">
        <v>94</v>
      </c>
      <c r="E62" s="8" t="s">
        <v>94</v>
      </c>
      <c r="F62" t="s">
        <v>94</v>
      </c>
      <c r="G62" s="44" t="s">
        <v>143</v>
      </c>
      <c r="H62" t="s">
        <v>94</v>
      </c>
      <c r="I62" s="44"/>
    </row>
    <row r="63" spans="1:9" s="88" customFormat="1" ht="15.75" customHeight="1" x14ac:dyDescent="0.2">
      <c r="A63" s="88" t="s">
        <v>71</v>
      </c>
      <c r="B63" s="85" t="s">
        <v>72</v>
      </c>
      <c r="C63" s="85" t="s">
        <v>44</v>
      </c>
      <c r="D63" s="85" t="s">
        <v>95</v>
      </c>
      <c r="E63" s="88" t="s">
        <v>95</v>
      </c>
      <c r="G63" s="93" t="s">
        <v>144</v>
      </c>
      <c r="H63" s="88" t="s">
        <v>170</v>
      </c>
      <c r="I63" s="93"/>
    </row>
    <row r="64" spans="1:9" ht="15.75" customHeight="1" x14ac:dyDescent="0.2">
      <c r="A64" t="s">
        <v>23</v>
      </c>
      <c r="B64" s="8" t="s">
        <v>44</v>
      </c>
      <c r="C64" s="8" t="s">
        <v>44</v>
      </c>
      <c r="D64" s="8" t="s">
        <v>44</v>
      </c>
      <c r="E64" t="s">
        <v>44</v>
      </c>
      <c r="F64" t="s">
        <v>44</v>
      </c>
      <c r="G64" s="44" t="s">
        <v>44</v>
      </c>
      <c r="H64" t="s">
        <v>44</v>
      </c>
      <c r="I64" s="44"/>
    </row>
    <row r="65" spans="1:9" s="88" customFormat="1" ht="15.75" customHeight="1" x14ac:dyDescent="0.2">
      <c r="A65" s="88" t="s">
        <v>97</v>
      </c>
      <c r="B65" s="85" t="s">
        <v>44</v>
      </c>
      <c r="C65" s="85" t="s">
        <v>44</v>
      </c>
      <c r="D65" s="85" t="s">
        <v>44</v>
      </c>
      <c r="E65" s="88" t="s">
        <v>44</v>
      </c>
      <c r="F65" s="88" t="s">
        <v>44</v>
      </c>
      <c r="G65" s="93" t="s">
        <v>44</v>
      </c>
      <c r="H65" s="88" t="s">
        <v>44</v>
      </c>
      <c r="I65" s="93"/>
    </row>
    <row r="66" spans="1:9" ht="15.75" customHeight="1" x14ac:dyDescent="0.2">
      <c r="A66" t="s">
        <v>145</v>
      </c>
      <c r="B66" s="8"/>
      <c r="C66" s="8"/>
      <c r="D66" s="7" t="s">
        <v>50</v>
      </c>
      <c r="E66" s="7" t="s">
        <v>50</v>
      </c>
      <c r="F66" t="s">
        <v>50</v>
      </c>
      <c r="G66" s="44" t="s">
        <v>50</v>
      </c>
      <c r="I66" s="44"/>
    </row>
    <row r="67" spans="1:9" ht="15.75" customHeight="1" x14ac:dyDescent="0.25">
      <c r="A67" s="131" t="s">
        <v>190</v>
      </c>
      <c r="B67" s="131"/>
      <c r="C67" s="131"/>
      <c r="D67" s="131"/>
      <c r="E67" s="131"/>
      <c r="F67" s="131"/>
      <c r="G67" s="131"/>
      <c r="H67" s="131"/>
      <c r="I67" s="132"/>
    </row>
    <row r="68" spans="1:9" s="88" customFormat="1" x14ac:dyDescent="0.2">
      <c r="A68" s="88" t="s">
        <v>9</v>
      </c>
      <c r="B68" s="85" t="s">
        <v>70</v>
      </c>
      <c r="C68" s="85" t="s">
        <v>44</v>
      </c>
      <c r="D68" s="85"/>
      <c r="F68" s="88" t="s">
        <v>44</v>
      </c>
      <c r="G68" s="93" t="s">
        <v>44</v>
      </c>
      <c r="H68" s="88" t="s">
        <v>164</v>
      </c>
      <c r="I68" s="93"/>
    </row>
    <row r="69" spans="1:9" x14ac:dyDescent="0.2">
      <c r="A69" t="s">
        <v>21</v>
      </c>
      <c r="B69" s="8"/>
      <c r="C69" s="8" t="s">
        <v>44</v>
      </c>
      <c r="D69" s="8"/>
      <c r="F69" t="s">
        <v>44</v>
      </c>
      <c r="G69" s="44"/>
      <c r="I69" s="44"/>
    </row>
    <row r="70" spans="1:9" x14ac:dyDescent="0.2">
      <c r="A70" t="s">
        <v>32</v>
      </c>
      <c r="B70" s="8"/>
      <c r="C70" s="8"/>
      <c r="D70" s="8" t="s">
        <v>44</v>
      </c>
      <c r="E70" t="s">
        <v>44</v>
      </c>
      <c r="F70" t="s">
        <v>44</v>
      </c>
      <c r="G70" s="44"/>
      <c r="H70" t="s">
        <v>44</v>
      </c>
      <c r="I70" s="44"/>
    </row>
    <row r="71" spans="1:9" s="88" customFormat="1" x14ac:dyDescent="0.2">
      <c r="A71" s="88" t="s">
        <v>10</v>
      </c>
      <c r="B71" s="85" t="s">
        <v>44</v>
      </c>
      <c r="C71" s="85" t="s">
        <v>44</v>
      </c>
      <c r="D71" s="85" t="s">
        <v>44</v>
      </c>
      <c r="E71" s="88" t="s">
        <v>44</v>
      </c>
      <c r="F71" s="88" t="s">
        <v>44</v>
      </c>
      <c r="G71" s="93" t="s">
        <v>44</v>
      </c>
      <c r="H71" s="88" t="s">
        <v>44</v>
      </c>
      <c r="I71" s="93"/>
    </row>
    <row r="72" spans="1:9" s="88" customFormat="1" x14ac:dyDescent="0.2">
      <c r="A72" s="88" t="s">
        <v>11</v>
      </c>
      <c r="B72" s="85" t="s">
        <v>44</v>
      </c>
      <c r="C72" s="85" t="s">
        <v>44</v>
      </c>
      <c r="D72" s="85" t="s">
        <v>44</v>
      </c>
      <c r="E72" s="88" t="s">
        <v>44</v>
      </c>
      <c r="F72" s="88" t="s">
        <v>44</v>
      </c>
      <c r="G72" s="93" t="s">
        <v>44</v>
      </c>
      <c r="H72" s="88" t="s">
        <v>44</v>
      </c>
      <c r="I72" s="93"/>
    </row>
    <row r="73" spans="1:9" x14ac:dyDescent="0.2">
      <c r="A73" t="s">
        <v>30</v>
      </c>
      <c r="B73" s="8"/>
      <c r="C73" s="8"/>
      <c r="D73" s="8" t="s">
        <v>44</v>
      </c>
      <c r="F73" t="s">
        <v>44</v>
      </c>
      <c r="G73" s="44" t="s">
        <v>44</v>
      </c>
      <c r="I73" s="44"/>
    </row>
    <row r="74" spans="1:9" x14ac:dyDescent="0.2">
      <c r="A74" t="s">
        <v>31</v>
      </c>
      <c r="B74" s="8" t="s">
        <v>44</v>
      </c>
      <c r="C74" s="8" t="s">
        <v>44</v>
      </c>
      <c r="D74" s="8" t="s">
        <v>44</v>
      </c>
      <c r="E74" t="s">
        <v>44</v>
      </c>
      <c r="F74" t="s">
        <v>44</v>
      </c>
      <c r="G74" s="44" t="s">
        <v>44</v>
      </c>
      <c r="H74" t="s">
        <v>44</v>
      </c>
      <c r="I74" s="44"/>
    </row>
    <row r="75" spans="1:9" x14ac:dyDescent="0.2">
      <c r="A75" t="s">
        <v>27</v>
      </c>
      <c r="B75" s="8"/>
      <c r="C75" s="8"/>
      <c r="D75" s="8" t="s">
        <v>44</v>
      </c>
      <c r="E75" t="s">
        <v>44</v>
      </c>
      <c r="F75" t="s">
        <v>44</v>
      </c>
      <c r="G75" s="44"/>
      <c r="H75" t="s">
        <v>44</v>
      </c>
      <c r="I75" s="44"/>
    </row>
    <row r="76" spans="1:9" s="88" customFormat="1" x14ac:dyDescent="0.2">
      <c r="A76" s="88" t="s">
        <v>12</v>
      </c>
      <c r="B76" s="85" t="s">
        <v>44</v>
      </c>
      <c r="C76" s="85" t="s">
        <v>44</v>
      </c>
      <c r="D76" s="85" t="s">
        <v>44</v>
      </c>
      <c r="E76" s="88" t="s">
        <v>44</v>
      </c>
      <c r="F76" s="88" t="s">
        <v>44</v>
      </c>
      <c r="G76" s="93" t="s">
        <v>44</v>
      </c>
      <c r="H76" s="88" t="s">
        <v>44</v>
      </c>
      <c r="I76" s="93"/>
    </row>
    <row r="77" spans="1:9" x14ac:dyDescent="0.2">
      <c r="A77" t="s">
        <v>13</v>
      </c>
      <c r="B77" s="8"/>
      <c r="C77" s="8" t="s">
        <v>44</v>
      </c>
      <c r="D77" s="8"/>
      <c r="E77" t="s">
        <v>44</v>
      </c>
      <c r="F77" t="s">
        <v>44</v>
      </c>
      <c r="G77" s="44"/>
      <c r="I77" s="44"/>
    </row>
    <row r="78" spans="1:9" x14ac:dyDescent="0.2">
      <c r="A78" t="s">
        <v>139</v>
      </c>
      <c r="B78" s="8"/>
      <c r="C78" s="8"/>
      <c r="D78" s="8"/>
      <c r="F78" t="s">
        <v>44</v>
      </c>
      <c r="G78" s="44"/>
      <c r="I78" s="44"/>
    </row>
    <row r="79" spans="1:9" x14ac:dyDescent="0.2">
      <c r="A79" t="s">
        <v>140</v>
      </c>
      <c r="B79" s="8"/>
      <c r="C79" s="8"/>
      <c r="D79" s="8"/>
      <c r="F79" t="s">
        <v>44</v>
      </c>
      <c r="G79" s="44"/>
      <c r="I79" s="44"/>
    </row>
    <row r="80" spans="1:9" x14ac:dyDescent="0.2">
      <c r="A80" t="s">
        <v>47</v>
      </c>
      <c r="B80" s="8"/>
      <c r="C80" s="8"/>
      <c r="D80" s="8"/>
      <c r="F80" t="s">
        <v>44</v>
      </c>
      <c r="G80" s="44"/>
      <c r="I80" s="44"/>
    </row>
    <row r="81" spans="1:9" x14ac:dyDescent="0.2">
      <c r="A81" t="s">
        <v>15</v>
      </c>
      <c r="B81" s="8"/>
      <c r="C81" s="8" t="s">
        <v>44</v>
      </c>
      <c r="D81" s="8"/>
      <c r="G81" s="44"/>
      <c r="I81" s="44"/>
    </row>
    <row r="82" spans="1:9" x14ac:dyDescent="0.2">
      <c r="A82" t="s">
        <v>16</v>
      </c>
      <c r="B82" s="8"/>
      <c r="C82" s="8" t="s">
        <v>44</v>
      </c>
      <c r="D82" s="8"/>
      <c r="G82" s="44"/>
      <c r="I82" s="44"/>
    </row>
    <row r="83" spans="1:9" x14ac:dyDescent="0.2">
      <c r="A83" t="s">
        <v>22</v>
      </c>
      <c r="B83" s="8" t="s">
        <v>67</v>
      </c>
      <c r="C83" s="8"/>
      <c r="D83" s="8"/>
      <c r="G83" s="44"/>
      <c r="I83" s="44"/>
    </row>
    <row r="84" spans="1:9" x14ac:dyDescent="0.2">
      <c r="A84" t="s">
        <v>76</v>
      </c>
      <c r="B84" s="8" t="s">
        <v>44</v>
      </c>
      <c r="C84" s="8"/>
      <c r="D84" s="8"/>
      <c r="G84" s="44"/>
      <c r="I84" s="44"/>
    </row>
    <row r="85" spans="1:9" x14ac:dyDescent="0.2">
      <c r="A85" t="s">
        <v>45</v>
      </c>
      <c r="B85" s="8" t="s">
        <v>44</v>
      </c>
      <c r="C85" s="8" t="s">
        <v>44</v>
      </c>
      <c r="D85" s="8" t="s">
        <v>44</v>
      </c>
      <c r="E85" t="s">
        <v>44</v>
      </c>
      <c r="F85" t="s">
        <v>44</v>
      </c>
      <c r="G85" s="44" t="s">
        <v>44</v>
      </c>
      <c r="H85" t="s">
        <v>44</v>
      </c>
      <c r="I85" s="44"/>
    </row>
    <row r="86" spans="1:9" x14ac:dyDescent="0.2">
      <c r="A86" t="s">
        <v>17</v>
      </c>
      <c r="B86" s="8"/>
      <c r="C86" s="8"/>
      <c r="D86" s="8"/>
      <c r="G86" s="44" t="s">
        <v>44</v>
      </c>
      <c r="I86" s="44"/>
    </row>
    <row r="87" spans="1:9" ht="15" x14ac:dyDescent="0.25">
      <c r="A87" s="1" t="s">
        <v>40</v>
      </c>
      <c r="B87" s="10">
        <v>666560</v>
      </c>
      <c r="C87" s="9">
        <v>679200</v>
      </c>
      <c r="D87" s="9">
        <v>576970</v>
      </c>
      <c r="E87" s="19">
        <v>562970</v>
      </c>
      <c r="F87" s="19">
        <v>561690</v>
      </c>
      <c r="G87" s="49">
        <v>601660</v>
      </c>
      <c r="H87" s="19">
        <v>552653</v>
      </c>
      <c r="I87" s="49"/>
    </row>
    <row r="88" spans="1:9" ht="15" x14ac:dyDescent="0.25">
      <c r="A88" s="90" t="s">
        <v>39</v>
      </c>
      <c r="B88" s="10">
        <f>B87*0.09</f>
        <v>59990.399999999994</v>
      </c>
      <c r="C88" s="10">
        <f>C87*0.08</f>
        <v>54336</v>
      </c>
      <c r="D88" s="10">
        <f>D87*0.08</f>
        <v>46157.599999999999</v>
      </c>
      <c r="E88" s="28">
        <f>E87*0.08</f>
        <v>45037.599999999999</v>
      </c>
      <c r="F88" s="28">
        <f>F87*0.08</f>
        <v>44935.200000000004</v>
      </c>
      <c r="G88" s="45">
        <f>G87*0.088</f>
        <v>52946.079999999994</v>
      </c>
      <c r="H88" s="45">
        <f>H87*0.1</f>
        <v>55265.3</v>
      </c>
      <c r="I88" s="59"/>
    </row>
    <row r="89" spans="1:9" ht="15" x14ac:dyDescent="0.25">
      <c r="A89" s="1"/>
      <c r="B89" s="10"/>
      <c r="C89" s="9"/>
      <c r="D89" s="9"/>
      <c r="E89" s="19"/>
      <c r="F89" s="19"/>
      <c r="G89" s="49"/>
      <c r="H89" s="19"/>
      <c r="I89" s="49"/>
    </row>
    <row r="90" spans="1:9" ht="15" x14ac:dyDescent="0.25">
      <c r="A90" s="1" t="s">
        <v>48</v>
      </c>
      <c r="B90" s="22">
        <f t="shared" ref="B90:E90" si="0">B87+B88</f>
        <v>726550.4</v>
      </c>
      <c r="C90" s="22">
        <f t="shared" si="0"/>
        <v>733536</v>
      </c>
      <c r="D90" s="22">
        <f t="shared" si="0"/>
        <v>623127.6</v>
      </c>
      <c r="E90" s="37">
        <f t="shared" si="0"/>
        <v>608007.6</v>
      </c>
      <c r="F90" s="37">
        <f t="shared" ref="F90:H90" si="1">F87+F88</f>
        <v>606625.19999999995</v>
      </c>
      <c r="G90" s="50">
        <f t="shared" si="1"/>
        <v>654606.07999999996</v>
      </c>
      <c r="H90" s="50">
        <f t="shared" si="1"/>
        <v>607918.30000000005</v>
      </c>
      <c r="I90" s="60"/>
    </row>
    <row r="91" spans="1:9" ht="15" x14ac:dyDescent="0.25">
      <c r="A91" s="1" t="s">
        <v>41</v>
      </c>
      <c r="B91" s="22">
        <f t="shared" ref="B91:H91" si="2">B90*1.18</f>
        <v>857329.47199999995</v>
      </c>
      <c r="C91" s="22">
        <f t="shared" si="2"/>
        <v>865572.48</v>
      </c>
      <c r="D91" s="22">
        <f t="shared" si="2"/>
        <v>735290.56799999997</v>
      </c>
      <c r="E91" s="37">
        <f t="shared" si="2"/>
        <v>717448.96799999988</v>
      </c>
      <c r="F91" s="37">
        <f t="shared" si="2"/>
        <v>715817.73599999992</v>
      </c>
      <c r="G91" s="50">
        <f t="shared" si="2"/>
        <v>772435.1743999999</v>
      </c>
      <c r="H91" s="50">
        <f t="shared" si="2"/>
        <v>717343.59400000004</v>
      </c>
      <c r="I91" s="50"/>
    </row>
    <row r="92" spans="1:9" x14ac:dyDescent="0.2">
      <c r="B92" s="8"/>
      <c r="C92" s="8"/>
      <c r="D92" s="8"/>
      <c r="G92" s="44"/>
      <c r="I92" s="44"/>
    </row>
    <row r="93" spans="1:9" x14ac:dyDescent="0.2">
      <c r="B93" s="23"/>
      <c r="C93" s="8"/>
      <c r="D93" s="8"/>
      <c r="G93" s="44"/>
      <c r="I93" s="61"/>
    </row>
    <row r="94" spans="1:9" x14ac:dyDescent="0.2">
      <c r="B94" s="8"/>
      <c r="C94" s="8"/>
      <c r="D94" s="8"/>
      <c r="G94" s="44"/>
      <c r="I94" s="44"/>
    </row>
    <row r="95" spans="1:9" s="1" customFormat="1" ht="15" x14ac:dyDescent="0.25">
      <c r="A95" s="1" t="s">
        <v>38</v>
      </c>
      <c r="B95" s="21">
        <v>0.09</v>
      </c>
      <c r="C95" s="21">
        <v>0.08</v>
      </c>
      <c r="D95" s="21">
        <v>0.08</v>
      </c>
      <c r="E95" s="21">
        <v>0.08</v>
      </c>
      <c r="F95" s="21">
        <v>0.08</v>
      </c>
      <c r="G95" s="51">
        <v>8.7999999999999995E-2</v>
      </c>
      <c r="H95" s="31">
        <v>0.1</v>
      </c>
      <c r="I95" s="51"/>
    </row>
    <row r="96" spans="1:9" x14ac:dyDescent="0.2">
      <c r="B96" s="8"/>
      <c r="C96" s="8"/>
      <c r="D96" s="8"/>
      <c r="I96" s="44"/>
    </row>
    <row r="97" spans="1:9" ht="15" x14ac:dyDescent="0.25">
      <c r="B97" s="11" t="s">
        <v>53</v>
      </c>
      <c r="C97" s="11" t="s">
        <v>53</v>
      </c>
      <c r="D97" s="11" t="s">
        <v>53</v>
      </c>
      <c r="E97" s="1" t="s">
        <v>53</v>
      </c>
      <c r="F97" s="1" t="s">
        <v>53</v>
      </c>
      <c r="G97" s="48" t="s">
        <v>53</v>
      </c>
      <c r="H97" s="48" t="s">
        <v>53</v>
      </c>
      <c r="I97" s="48" t="s">
        <v>53</v>
      </c>
    </row>
    <row r="98" spans="1:9" ht="15" x14ac:dyDescent="0.25">
      <c r="B98" s="33">
        <f t="shared" ref="B98:H98" si="3">B91/1200</f>
        <v>714.44122666666658</v>
      </c>
      <c r="C98" s="33">
        <f t="shared" si="3"/>
        <v>721.31039999999996</v>
      </c>
      <c r="D98" s="33">
        <f t="shared" si="3"/>
        <v>612.74213999999995</v>
      </c>
      <c r="E98" s="38">
        <f t="shared" si="3"/>
        <v>597.8741399999999</v>
      </c>
      <c r="F98" s="38">
        <f t="shared" si="3"/>
        <v>596.51477999999997</v>
      </c>
      <c r="G98" s="52">
        <f t="shared" si="3"/>
        <v>643.69597866666663</v>
      </c>
      <c r="H98" s="52">
        <f t="shared" si="3"/>
        <v>597.78632833333336</v>
      </c>
      <c r="I98" s="52" t="e">
        <f>#REF!/6000</f>
        <v>#REF!</v>
      </c>
    </row>
    <row r="99" spans="1:9" x14ac:dyDescent="0.2">
      <c r="B99" s="8"/>
      <c r="C99" s="8"/>
      <c r="D99" s="8"/>
      <c r="G99" s="44"/>
      <c r="I99" s="44"/>
    </row>
    <row r="100" spans="1:9" ht="15" thickBot="1" x14ac:dyDescent="0.25">
      <c r="B100" s="12"/>
      <c r="C100" s="12"/>
      <c r="D100" s="12"/>
      <c r="E100" s="20"/>
      <c r="F100" s="20"/>
      <c r="G100" s="53"/>
      <c r="H100" s="20"/>
      <c r="I100" s="53"/>
    </row>
    <row r="102" spans="1:9" ht="15" x14ac:dyDescent="0.25">
      <c r="C102" t="s">
        <v>78</v>
      </c>
      <c r="E102" s="1" t="s">
        <v>113</v>
      </c>
    </row>
    <row r="103" spans="1:9" ht="15" x14ac:dyDescent="0.25">
      <c r="E103" s="1"/>
    </row>
    <row r="104" spans="1:9" ht="15" x14ac:dyDescent="0.25">
      <c r="A104" s="62" t="s">
        <v>194</v>
      </c>
      <c r="B104" s="3" t="s">
        <v>198</v>
      </c>
      <c r="D104" t="s">
        <v>123</v>
      </c>
      <c r="E104" t="s">
        <v>123</v>
      </c>
      <c r="F104" t="s">
        <v>123</v>
      </c>
      <c r="G104" t="s">
        <v>161</v>
      </c>
    </row>
    <row r="105" spans="1:9" ht="28.5" x14ac:dyDescent="0.2">
      <c r="D105" t="s">
        <v>124</v>
      </c>
      <c r="E105" t="s">
        <v>124</v>
      </c>
      <c r="F105" t="s">
        <v>124</v>
      </c>
      <c r="G105" t="s">
        <v>144</v>
      </c>
      <c r="H105" t="s">
        <v>171</v>
      </c>
      <c r="I105" s="3" t="s">
        <v>185</v>
      </c>
    </row>
    <row r="106" spans="1:9" x14ac:dyDescent="0.2">
      <c r="D106" t="s">
        <v>125</v>
      </c>
      <c r="E106" t="s">
        <v>125</v>
      </c>
      <c r="F106" t="s">
        <v>125</v>
      </c>
      <c r="H106" t="s">
        <v>173</v>
      </c>
    </row>
    <row r="107" spans="1:9" ht="43.5" x14ac:dyDescent="0.25">
      <c r="D107" s="3" t="s">
        <v>202</v>
      </c>
      <c r="H107" t="s">
        <v>182</v>
      </c>
      <c r="I107" s="1"/>
    </row>
    <row r="108" spans="1:9" ht="28.5" x14ac:dyDescent="0.2">
      <c r="D108" s="3" t="s">
        <v>203</v>
      </c>
    </row>
    <row r="109" spans="1:9" x14ac:dyDescent="0.2">
      <c r="D109" t="s">
        <v>204</v>
      </c>
    </row>
    <row r="113" spans="1:9" ht="15" x14ac:dyDescent="0.25">
      <c r="A113" s="63" t="s">
        <v>195</v>
      </c>
      <c r="C113" t="s">
        <v>196</v>
      </c>
      <c r="D113" t="s">
        <v>197</v>
      </c>
    </row>
    <row r="114" spans="1:9" x14ac:dyDescent="0.2">
      <c r="C114" t="s">
        <v>199</v>
      </c>
      <c r="D114" t="s">
        <v>205</v>
      </c>
    </row>
    <row r="115" spans="1:9" x14ac:dyDescent="0.2">
      <c r="D115" t="s">
        <v>206</v>
      </c>
    </row>
    <row r="118" spans="1:9" ht="15" x14ac:dyDescent="0.25">
      <c r="A118" s="1" t="s">
        <v>224</v>
      </c>
    </row>
    <row r="119" spans="1:9" x14ac:dyDescent="0.2">
      <c r="A119" s="76" t="s">
        <v>40</v>
      </c>
      <c r="B119" s="106">
        <v>488560</v>
      </c>
      <c r="C119" s="106">
        <v>524200</v>
      </c>
      <c r="D119" s="106">
        <v>499970</v>
      </c>
      <c r="E119" s="104">
        <v>562970</v>
      </c>
      <c r="F119" s="104">
        <v>561690</v>
      </c>
      <c r="G119" s="106">
        <v>487660</v>
      </c>
      <c r="H119" s="106">
        <v>355153</v>
      </c>
      <c r="I119" s="76"/>
    </row>
    <row r="120" spans="1:9" x14ac:dyDescent="0.2">
      <c r="A120" s="76" t="s">
        <v>39</v>
      </c>
      <c r="B120" s="104">
        <f>B119*0.09</f>
        <v>43970.400000000001</v>
      </c>
      <c r="C120" s="104">
        <f>C119*0.08</f>
        <v>41936</v>
      </c>
      <c r="D120" s="104">
        <f>D119*0.08</f>
        <v>39997.599999999999</v>
      </c>
      <c r="E120" s="104">
        <f>E119*0.08</f>
        <v>45037.599999999999</v>
      </c>
      <c r="F120" s="104">
        <f>F119*0.08</f>
        <v>44935.200000000004</v>
      </c>
      <c r="G120" s="104">
        <f>G119*0.088</f>
        <v>42914.079999999994</v>
      </c>
      <c r="H120" s="104">
        <f>H119*0.1</f>
        <v>35515.300000000003</v>
      </c>
      <c r="I120" s="76"/>
    </row>
    <row r="121" spans="1:9" x14ac:dyDescent="0.2">
      <c r="A121" s="76"/>
      <c r="B121" s="104"/>
      <c r="C121" s="104"/>
      <c r="D121" s="104"/>
      <c r="E121" s="104"/>
      <c r="F121" s="104"/>
      <c r="G121" s="104"/>
      <c r="H121" s="104"/>
      <c r="I121" s="76"/>
    </row>
    <row r="122" spans="1:9" x14ac:dyDescent="0.2">
      <c r="A122" s="76" t="s">
        <v>48</v>
      </c>
      <c r="B122" s="104">
        <f t="shared" ref="B122:C122" si="4">B119+B120</f>
        <v>532530.4</v>
      </c>
      <c r="C122" s="104">
        <f t="shared" si="4"/>
        <v>566136</v>
      </c>
      <c r="D122" s="104">
        <f t="shared" ref="D122:H122" si="5">D119+D120</f>
        <v>539967.6</v>
      </c>
      <c r="E122" s="104">
        <f t="shared" si="5"/>
        <v>608007.6</v>
      </c>
      <c r="F122" s="104">
        <f t="shared" si="5"/>
        <v>606625.19999999995</v>
      </c>
      <c r="G122" s="104">
        <f t="shared" si="5"/>
        <v>530574.07999999996</v>
      </c>
      <c r="H122" s="104">
        <f t="shared" si="5"/>
        <v>390668.3</v>
      </c>
      <c r="I122" s="76"/>
    </row>
    <row r="123" spans="1:9" x14ac:dyDescent="0.2">
      <c r="A123" s="76" t="s">
        <v>41</v>
      </c>
      <c r="B123" s="104">
        <f t="shared" ref="B123:H123" si="6">B122*1.18</f>
        <v>628385.87199999997</v>
      </c>
      <c r="C123" s="104">
        <f t="shared" si="6"/>
        <v>668040.48</v>
      </c>
      <c r="D123" s="104">
        <f t="shared" si="6"/>
        <v>637161.76799999992</v>
      </c>
      <c r="E123" s="104">
        <f t="shared" si="6"/>
        <v>717448.96799999988</v>
      </c>
      <c r="F123" s="104">
        <f t="shared" si="6"/>
        <v>715817.73599999992</v>
      </c>
      <c r="G123" s="104">
        <f t="shared" si="6"/>
        <v>626077.41439999989</v>
      </c>
      <c r="H123" s="104">
        <f t="shared" si="6"/>
        <v>460988.59399999998</v>
      </c>
      <c r="I123" s="76"/>
    </row>
    <row r="124" spans="1:9" x14ac:dyDescent="0.2">
      <c r="A124" s="76"/>
      <c r="B124" s="104"/>
      <c r="C124" s="104"/>
      <c r="D124" s="104"/>
      <c r="E124" s="104"/>
      <c r="F124" s="104"/>
      <c r="G124" s="104"/>
      <c r="H124" s="104"/>
      <c r="I124" s="76"/>
    </row>
    <row r="125" spans="1:9" x14ac:dyDescent="0.2">
      <c r="A125" s="76"/>
      <c r="B125" s="104"/>
      <c r="C125" s="104"/>
      <c r="D125" s="104"/>
      <c r="E125" s="104"/>
      <c r="F125" s="104"/>
      <c r="G125" s="104"/>
      <c r="H125" s="104"/>
      <c r="I125" s="76"/>
    </row>
    <row r="126" spans="1:9" x14ac:dyDescent="0.2">
      <c r="A126" s="76"/>
      <c r="B126" s="104"/>
      <c r="C126" s="104"/>
      <c r="D126" s="104"/>
      <c r="E126" s="104"/>
      <c r="F126" s="104"/>
      <c r="G126" s="104"/>
      <c r="H126" s="104"/>
      <c r="I126" s="76"/>
    </row>
    <row r="127" spans="1:9" x14ac:dyDescent="0.2">
      <c r="A127" s="76" t="s">
        <v>38</v>
      </c>
      <c r="B127" s="105">
        <v>0.09</v>
      </c>
      <c r="C127" s="105">
        <v>0.08</v>
      </c>
      <c r="D127" s="105">
        <v>0.08</v>
      </c>
      <c r="E127" s="104">
        <v>0.08</v>
      </c>
      <c r="F127" s="104">
        <v>0.08</v>
      </c>
      <c r="G127" s="105">
        <v>8.7999999999999995E-2</v>
      </c>
      <c r="H127" s="105">
        <v>0.1</v>
      </c>
      <c r="I127" s="76"/>
    </row>
    <row r="128" spans="1:9" x14ac:dyDescent="0.2">
      <c r="A128" s="76"/>
      <c r="B128" s="104"/>
      <c r="C128" s="104"/>
      <c r="D128" s="104"/>
      <c r="E128" s="104"/>
      <c r="F128" s="104"/>
      <c r="I128" s="76"/>
    </row>
    <row r="129" spans="1:9" x14ac:dyDescent="0.2">
      <c r="A129" s="76"/>
      <c r="B129" s="104" t="s">
        <v>53</v>
      </c>
      <c r="C129" s="104" t="s">
        <v>53</v>
      </c>
      <c r="D129" s="104" t="s">
        <v>53</v>
      </c>
      <c r="E129" s="104" t="s">
        <v>53</v>
      </c>
      <c r="F129" s="104" t="s">
        <v>53</v>
      </c>
      <c r="G129" s="104" t="s">
        <v>53</v>
      </c>
      <c r="H129" s="104" t="s">
        <v>53</v>
      </c>
      <c r="I129" s="76" t="s">
        <v>53</v>
      </c>
    </row>
    <row r="130" spans="1:9" x14ac:dyDescent="0.2">
      <c r="A130" s="76"/>
      <c r="B130" s="104">
        <f t="shared" ref="B130:H130" si="7">B123/1200</f>
        <v>523.65489333333335</v>
      </c>
      <c r="C130" s="104">
        <f t="shared" si="7"/>
        <v>556.70039999999995</v>
      </c>
      <c r="D130" s="104">
        <f t="shared" si="7"/>
        <v>530.96813999999995</v>
      </c>
      <c r="E130" s="104">
        <f t="shared" si="7"/>
        <v>597.8741399999999</v>
      </c>
      <c r="F130" s="104">
        <f t="shared" si="7"/>
        <v>596.51477999999997</v>
      </c>
      <c r="G130" s="104">
        <f t="shared" si="7"/>
        <v>521.73117866666655</v>
      </c>
      <c r="H130" s="104">
        <f t="shared" si="7"/>
        <v>384.15716166666664</v>
      </c>
      <c r="I130" s="76" t="e">
        <f>#REF!/6000</f>
        <v>#REF!</v>
      </c>
    </row>
  </sheetData>
  <mergeCells count="3647">
    <mergeCell ref="GQ38:GY38"/>
    <mergeCell ref="GZ38:HH38"/>
    <mergeCell ref="HI38:HQ38"/>
    <mergeCell ref="HR38:HZ38"/>
    <mergeCell ref="IA38:II38"/>
    <mergeCell ref="IJ38:IR38"/>
    <mergeCell ref="EO38:EW38"/>
    <mergeCell ref="EX38:FF38"/>
    <mergeCell ref="FG38:FO38"/>
    <mergeCell ref="FP38:FX38"/>
    <mergeCell ref="FY38:GG38"/>
    <mergeCell ref="GH38:GP38"/>
    <mergeCell ref="CM38:CU38"/>
    <mergeCell ref="CV38:DD38"/>
    <mergeCell ref="DE38:DM38"/>
    <mergeCell ref="DN38:DV38"/>
    <mergeCell ref="DW38:EE38"/>
    <mergeCell ref="EF38:EN38"/>
    <mergeCell ref="MW38:NE38"/>
    <mergeCell ref="NF38:NN38"/>
    <mergeCell ref="NO38:NW38"/>
    <mergeCell ref="NX38:OF38"/>
    <mergeCell ref="OG38:OO38"/>
    <mergeCell ref="OP38:OX38"/>
    <mergeCell ref="KU38:LC38"/>
    <mergeCell ref="LD38:LL38"/>
    <mergeCell ref="LM38:LU38"/>
    <mergeCell ref="LV38:MD38"/>
    <mergeCell ref="ME38:MM38"/>
    <mergeCell ref="MN38:MV38"/>
    <mergeCell ref="IS38:JA38"/>
    <mergeCell ref="JB38:JJ38"/>
    <mergeCell ref="JK38:JS38"/>
    <mergeCell ref="JT38:KB38"/>
    <mergeCell ref="KC38:KK38"/>
    <mergeCell ref="KL38:KT38"/>
    <mergeCell ref="TC38:TK38"/>
    <mergeCell ref="TL38:TT38"/>
    <mergeCell ref="TU38:UC38"/>
    <mergeCell ref="UD38:UL38"/>
    <mergeCell ref="UM38:UU38"/>
    <mergeCell ref="UV38:VD38"/>
    <mergeCell ref="RA38:RI38"/>
    <mergeCell ref="RJ38:RR38"/>
    <mergeCell ref="RS38:SA38"/>
    <mergeCell ref="SB38:SJ38"/>
    <mergeCell ref="SK38:SS38"/>
    <mergeCell ref="ST38:TB38"/>
    <mergeCell ref="OY38:PG38"/>
    <mergeCell ref="PH38:PP38"/>
    <mergeCell ref="PQ38:PY38"/>
    <mergeCell ref="PZ38:QH38"/>
    <mergeCell ref="QI38:QQ38"/>
    <mergeCell ref="QR38:QZ38"/>
    <mergeCell ref="ZI38:ZQ38"/>
    <mergeCell ref="ZR38:ZZ38"/>
    <mergeCell ref="AAA38:AAI38"/>
    <mergeCell ref="AAJ38:AAR38"/>
    <mergeCell ref="AAS38:ABA38"/>
    <mergeCell ref="ABB38:ABJ38"/>
    <mergeCell ref="XG38:XO38"/>
    <mergeCell ref="XP38:XX38"/>
    <mergeCell ref="XY38:YG38"/>
    <mergeCell ref="YH38:YP38"/>
    <mergeCell ref="YQ38:YY38"/>
    <mergeCell ref="YZ38:ZH38"/>
    <mergeCell ref="VE38:VM38"/>
    <mergeCell ref="VN38:VV38"/>
    <mergeCell ref="VW38:WE38"/>
    <mergeCell ref="WF38:WN38"/>
    <mergeCell ref="WO38:WW38"/>
    <mergeCell ref="WX38:XF38"/>
    <mergeCell ref="AFO38:AFW38"/>
    <mergeCell ref="AFX38:AGF38"/>
    <mergeCell ref="AGG38:AGO38"/>
    <mergeCell ref="AGP38:AGX38"/>
    <mergeCell ref="AGY38:AHG38"/>
    <mergeCell ref="AHH38:AHP38"/>
    <mergeCell ref="ADM38:ADU38"/>
    <mergeCell ref="ADV38:AED38"/>
    <mergeCell ref="AEE38:AEM38"/>
    <mergeCell ref="AEN38:AEV38"/>
    <mergeCell ref="AEW38:AFE38"/>
    <mergeCell ref="AFF38:AFN38"/>
    <mergeCell ref="ABK38:ABS38"/>
    <mergeCell ref="ABT38:ACB38"/>
    <mergeCell ref="ACC38:ACK38"/>
    <mergeCell ref="ACL38:ACT38"/>
    <mergeCell ref="ACU38:ADC38"/>
    <mergeCell ref="ADD38:ADL38"/>
    <mergeCell ref="ALU38:AMC38"/>
    <mergeCell ref="AMD38:AML38"/>
    <mergeCell ref="AMM38:AMU38"/>
    <mergeCell ref="AMV38:AND38"/>
    <mergeCell ref="ANE38:ANM38"/>
    <mergeCell ref="ANN38:ANV38"/>
    <mergeCell ref="AJS38:AKA38"/>
    <mergeCell ref="AKB38:AKJ38"/>
    <mergeCell ref="AKK38:AKS38"/>
    <mergeCell ref="AKT38:ALB38"/>
    <mergeCell ref="ALC38:ALK38"/>
    <mergeCell ref="ALL38:ALT38"/>
    <mergeCell ref="AHQ38:AHY38"/>
    <mergeCell ref="AHZ38:AIH38"/>
    <mergeCell ref="AII38:AIQ38"/>
    <mergeCell ref="AIR38:AIZ38"/>
    <mergeCell ref="AJA38:AJI38"/>
    <mergeCell ref="AJJ38:AJR38"/>
    <mergeCell ref="ASA38:ASI38"/>
    <mergeCell ref="ASJ38:ASR38"/>
    <mergeCell ref="ASS38:ATA38"/>
    <mergeCell ref="ATB38:ATJ38"/>
    <mergeCell ref="ATK38:ATS38"/>
    <mergeCell ref="ATT38:AUB38"/>
    <mergeCell ref="APY38:AQG38"/>
    <mergeCell ref="AQH38:AQP38"/>
    <mergeCell ref="AQQ38:AQY38"/>
    <mergeCell ref="AQZ38:ARH38"/>
    <mergeCell ref="ARI38:ARQ38"/>
    <mergeCell ref="ARR38:ARZ38"/>
    <mergeCell ref="ANW38:AOE38"/>
    <mergeCell ref="AOF38:AON38"/>
    <mergeCell ref="AOO38:AOW38"/>
    <mergeCell ref="AOX38:APF38"/>
    <mergeCell ref="APG38:APO38"/>
    <mergeCell ref="APP38:APX38"/>
    <mergeCell ref="AYG38:AYO38"/>
    <mergeCell ref="AYP38:AYX38"/>
    <mergeCell ref="AYY38:AZG38"/>
    <mergeCell ref="AZH38:AZP38"/>
    <mergeCell ref="AZQ38:AZY38"/>
    <mergeCell ref="AZZ38:BAH38"/>
    <mergeCell ref="AWE38:AWM38"/>
    <mergeCell ref="AWN38:AWV38"/>
    <mergeCell ref="AWW38:AXE38"/>
    <mergeCell ref="AXF38:AXN38"/>
    <mergeCell ref="AXO38:AXW38"/>
    <mergeCell ref="AXX38:AYF38"/>
    <mergeCell ref="AUC38:AUK38"/>
    <mergeCell ref="AUL38:AUT38"/>
    <mergeCell ref="AUU38:AVC38"/>
    <mergeCell ref="AVD38:AVL38"/>
    <mergeCell ref="AVM38:AVU38"/>
    <mergeCell ref="AVV38:AWD38"/>
    <mergeCell ref="BEM38:BEU38"/>
    <mergeCell ref="BEV38:BFD38"/>
    <mergeCell ref="BFE38:BFM38"/>
    <mergeCell ref="BFN38:BFV38"/>
    <mergeCell ref="BFW38:BGE38"/>
    <mergeCell ref="BGF38:BGN38"/>
    <mergeCell ref="BCK38:BCS38"/>
    <mergeCell ref="BCT38:BDB38"/>
    <mergeCell ref="BDC38:BDK38"/>
    <mergeCell ref="BDL38:BDT38"/>
    <mergeCell ref="BDU38:BEC38"/>
    <mergeCell ref="BED38:BEL38"/>
    <mergeCell ref="BAI38:BAQ38"/>
    <mergeCell ref="BAR38:BAZ38"/>
    <mergeCell ref="BBA38:BBI38"/>
    <mergeCell ref="BBJ38:BBR38"/>
    <mergeCell ref="BBS38:BCA38"/>
    <mergeCell ref="BCB38:BCJ38"/>
    <mergeCell ref="BKS38:BLA38"/>
    <mergeCell ref="BLB38:BLJ38"/>
    <mergeCell ref="BLK38:BLS38"/>
    <mergeCell ref="BLT38:BMB38"/>
    <mergeCell ref="BMC38:BMK38"/>
    <mergeCell ref="BML38:BMT38"/>
    <mergeCell ref="BIQ38:BIY38"/>
    <mergeCell ref="BIZ38:BJH38"/>
    <mergeCell ref="BJI38:BJQ38"/>
    <mergeCell ref="BJR38:BJZ38"/>
    <mergeCell ref="BKA38:BKI38"/>
    <mergeCell ref="BKJ38:BKR38"/>
    <mergeCell ref="BGO38:BGW38"/>
    <mergeCell ref="BGX38:BHF38"/>
    <mergeCell ref="BHG38:BHO38"/>
    <mergeCell ref="BHP38:BHX38"/>
    <mergeCell ref="BHY38:BIG38"/>
    <mergeCell ref="BIH38:BIP38"/>
    <mergeCell ref="BQY38:BRG38"/>
    <mergeCell ref="BRH38:BRP38"/>
    <mergeCell ref="BRQ38:BRY38"/>
    <mergeCell ref="BRZ38:BSH38"/>
    <mergeCell ref="BSI38:BSQ38"/>
    <mergeCell ref="BSR38:BSZ38"/>
    <mergeCell ref="BOW38:BPE38"/>
    <mergeCell ref="BPF38:BPN38"/>
    <mergeCell ref="BPO38:BPW38"/>
    <mergeCell ref="BPX38:BQF38"/>
    <mergeCell ref="BQG38:BQO38"/>
    <mergeCell ref="BQP38:BQX38"/>
    <mergeCell ref="BMU38:BNC38"/>
    <mergeCell ref="BND38:BNL38"/>
    <mergeCell ref="BNM38:BNU38"/>
    <mergeCell ref="BNV38:BOD38"/>
    <mergeCell ref="BOE38:BOM38"/>
    <mergeCell ref="BON38:BOV38"/>
    <mergeCell ref="BXE38:BXM38"/>
    <mergeCell ref="BXN38:BXV38"/>
    <mergeCell ref="BXW38:BYE38"/>
    <mergeCell ref="BYF38:BYN38"/>
    <mergeCell ref="BYO38:BYW38"/>
    <mergeCell ref="BYX38:BZF38"/>
    <mergeCell ref="BVC38:BVK38"/>
    <mergeCell ref="BVL38:BVT38"/>
    <mergeCell ref="BVU38:BWC38"/>
    <mergeCell ref="BWD38:BWL38"/>
    <mergeCell ref="BWM38:BWU38"/>
    <mergeCell ref="BWV38:BXD38"/>
    <mergeCell ref="BTA38:BTI38"/>
    <mergeCell ref="BTJ38:BTR38"/>
    <mergeCell ref="BTS38:BUA38"/>
    <mergeCell ref="BUB38:BUJ38"/>
    <mergeCell ref="BUK38:BUS38"/>
    <mergeCell ref="BUT38:BVB38"/>
    <mergeCell ref="CDK38:CDS38"/>
    <mergeCell ref="CDT38:CEB38"/>
    <mergeCell ref="CEC38:CEK38"/>
    <mergeCell ref="CEL38:CET38"/>
    <mergeCell ref="CEU38:CFC38"/>
    <mergeCell ref="CFD38:CFL38"/>
    <mergeCell ref="CBI38:CBQ38"/>
    <mergeCell ref="CBR38:CBZ38"/>
    <mergeCell ref="CCA38:CCI38"/>
    <mergeCell ref="CCJ38:CCR38"/>
    <mergeCell ref="CCS38:CDA38"/>
    <mergeCell ref="CDB38:CDJ38"/>
    <mergeCell ref="BZG38:BZO38"/>
    <mergeCell ref="BZP38:BZX38"/>
    <mergeCell ref="BZY38:CAG38"/>
    <mergeCell ref="CAH38:CAP38"/>
    <mergeCell ref="CAQ38:CAY38"/>
    <mergeCell ref="CAZ38:CBH38"/>
    <mergeCell ref="CJQ38:CJY38"/>
    <mergeCell ref="CJZ38:CKH38"/>
    <mergeCell ref="CKI38:CKQ38"/>
    <mergeCell ref="CKR38:CKZ38"/>
    <mergeCell ref="CLA38:CLI38"/>
    <mergeCell ref="CLJ38:CLR38"/>
    <mergeCell ref="CHO38:CHW38"/>
    <mergeCell ref="CHX38:CIF38"/>
    <mergeCell ref="CIG38:CIO38"/>
    <mergeCell ref="CIP38:CIX38"/>
    <mergeCell ref="CIY38:CJG38"/>
    <mergeCell ref="CJH38:CJP38"/>
    <mergeCell ref="CFM38:CFU38"/>
    <mergeCell ref="CFV38:CGD38"/>
    <mergeCell ref="CGE38:CGM38"/>
    <mergeCell ref="CGN38:CGV38"/>
    <mergeCell ref="CGW38:CHE38"/>
    <mergeCell ref="CHF38:CHN38"/>
    <mergeCell ref="CPW38:CQE38"/>
    <mergeCell ref="CQF38:CQN38"/>
    <mergeCell ref="CQO38:CQW38"/>
    <mergeCell ref="CQX38:CRF38"/>
    <mergeCell ref="CRG38:CRO38"/>
    <mergeCell ref="CRP38:CRX38"/>
    <mergeCell ref="CNU38:COC38"/>
    <mergeCell ref="COD38:COL38"/>
    <mergeCell ref="COM38:COU38"/>
    <mergeCell ref="COV38:CPD38"/>
    <mergeCell ref="CPE38:CPM38"/>
    <mergeCell ref="CPN38:CPV38"/>
    <mergeCell ref="CLS38:CMA38"/>
    <mergeCell ref="CMB38:CMJ38"/>
    <mergeCell ref="CMK38:CMS38"/>
    <mergeCell ref="CMT38:CNB38"/>
    <mergeCell ref="CNC38:CNK38"/>
    <mergeCell ref="CNL38:CNT38"/>
    <mergeCell ref="CWC38:CWK38"/>
    <mergeCell ref="CWL38:CWT38"/>
    <mergeCell ref="CWU38:CXC38"/>
    <mergeCell ref="CXD38:CXL38"/>
    <mergeCell ref="CXM38:CXU38"/>
    <mergeCell ref="CXV38:CYD38"/>
    <mergeCell ref="CUA38:CUI38"/>
    <mergeCell ref="CUJ38:CUR38"/>
    <mergeCell ref="CUS38:CVA38"/>
    <mergeCell ref="CVB38:CVJ38"/>
    <mergeCell ref="CVK38:CVS38"/>
    <mergeCell ref="CVT38:CWB38"/>
    <mergeCell ref="CRY38:CSG38"/>
    <mergeCell ref="CSH38:CSP38"/>
    <mergeCell ref="CSQ38:CSY38"/>
    <mergeCell ref="CSZ38:CTH38"/>
    <mergeCell ref="CTI38:CTQ38"/>
    <mergeCell ref="CTR38:CTZ38"/>
    <mergeCell ref="DCI38:DCQ38"/>
    <mergeCell ref="DCR38:DCZ38"/>
    <mergeCell ref="DDA38:DDI38"/>
    <mergeCell ref="DDJ38:DDR38"/>
    <mergeCell ref="DDS38:DEA38"/>
    <mergeCell ref="DEB38:DEJ38"/>
    <mergeCell ref="DAG38:DAO38"/>
    <mergeCell ref="DAP38:DAX38"/>
    <mergeCell ref="DAY38:DBG38"/>
    <mergeCell ref="DBH38:DBP38"/>
    <mergeCell ref="DBQ38:DBY38"/>
    <mergeCell ref="DBZ38:DCH38"/>
    <mergeCell ref="CYE38:CYM38"/>
    <mergeCell ref="CYN38:CYV38"/>
    <mergeCell ref="CYW38:CZE38"/>
    <mergeCell ref="CZF38:CZN38"/>
    <mergeCell ref="CZO38:CZW38"/>
    <mergeCell ref="CZX38:DAF38"/>
    <mergeCell ref="DIO38:DIW38"/>
    <mergeCell ref="DIX38:DJF38"/>
    <mergeCell ref="DJG38:DJO38"/>
    <mergeCell ref="DJP38:DJX38"/>
    <mergeCell ref="DJY38:DKG38"/>
    <mergeCell ref="DKH38:DKP38"/>
    <mergeCell ref="DGM38:DGU38"/>
    <mergeCell ref="DGV38:DHD38"/>
    <mergeCell ref="DHE38:DHM38"/>
    <mergeCell ref="DHN38:DHV38"/>
    <mergeCell ref="DHW38:DIE38"/>
    <mergeCell ref="DIF38:DIN38"/>
    <mergeCell ref="DEK38:DES38"/>
    <mergeCell ref="DET38:DFB38"/>
    <mergeCell ref="DFC38:DFK38"/>
    <mergeCell ref="DFL38:DFT38"/>
    <mergeCell ref="DFU38:DGC38"/>
    <mergeCell ref="DGD38:DGL38"/>
    <mergeCell ref="DOU38:DPC38"/>
    <mergeCell ref="DPD38:DPL38"/>
    <mergeCell ref="DPM38:DPU38"/>
    <mergeCell ref="DPV38:DQD38"/>
    <mergeCell ref="DQE38:DQM38"/>
    <mergeCell ref="DQN38:DQV38"/>
    <mergeCell ref="DMS38:DNA38"/>
    <mergeCell ref="DNB38:DNJ38"/>
    <mergeCell ref="DNK38:DNS38"/>
    <mergeCell ref="DNT38:DOB38"/>
    <mergeCell ref="DOC38:DOK38"/>
    <mergeCell ref="DOL38:DOT38"/>
    <mergeCell ref="DKQ38:DKY38"/>
    <mergeCell ref="DKZ38:DLH38"/>
    <mergeCell ref="DLI38:DLQ38"/>
    <mergeCell ref="DLR38:DLZ38"/>
    <mergeCell ref="DMA38:DMI38"/>
    <mergeCell ref="DMJ38:DMR38"/>
    <mergeCell ref="DVA38:DVI38"/>
    <mergeCell ref="DVJ38:DVR38"/>
    <mergeCell ref="DVS38:DWA38"/>
    <mergeCell ref="DWB38:DWJ38"/>
    <mergeCell ref="DWK38:DWS38"/>
    <mergeCell ref="DWT38:DXB38"/>
    <mergeCell ref="DSY38:DTG38"/>
    <mergeCell ref="DTH38:DTP38"/>
    <mergeCell ref="DTQ38:DTY38"/>
    <mergeCell ref="DTZ38:DUH38"/>
    <mergeCell ref="DUI38:DUQ38"/>
    <mergeCell ref="DUR38:DUZ38"/>
    <mergeCell ref="DQW38:DRE38"/>
    <mergeCell ref="DRF38:DRN38"/>
    <mergeCell ref="DRO38:DRW38"/>
    <mergeCell ref="DRX38:DSF38"/>
    <mergeCell ref="DSG38:DSO38"/>
    <mergeCell ref="DSP38:DSX38"/>
    <mergeCell ref="EBG38:EBO38"/>
    <mergeCell ref="EBP38:EBX38"/>
    <mergeCell ref="EBY38:ECG38"/>
    <mergeCell ref="ECH38:ECP38"/>
    <mergeCell ref="ECQ38:ECY38"/>
    <mergeCell ref="ECZ38:EDH38"/>
    <mergeCell ref="DZE38:DZM38"/>
    <mergeCell ref="DZN38:DZV38"/>
    <mergeCell ref="DZW38:EAE38"/>
    <mergeCell ref="EAF38:EAN38"/>
    <mergeCell ref="EAO38:EAW38"/>
    <mergeCell ref="EAX38:EBF38"/>
    <mergeCell ref="DXC38:DXK38"/>
    <mergeCell ref="DXL38:DXT38"/>
    <mergeCell ref="DXU38:DYC38"/>
    <mergeCell ref="DYD38:DYL38"/>
    <mergeCell ref="DYM38:DYU38"/>
    <mergeCell ref="DYV38:DZD38"/>
    <mergeCell ref="EHM38:EHU38"/>
    <mergeCell ref="EHV38:EID38"/>
    <mergeCell ref="EIE38:EIM38"/>
    <mergeCell ref="EIN38:EIV38"/>
    <mergeCell ref="EIW38:EJE38"/>
    <mergeCell ref="EJF38:EJN38"/>
    <mergeCell ref="EFK38:EFS38"/>
    <mergeCell ref="EFT38:EGB38"/>
    <mergeCell ref="EGC38:EGK38"/>
    <mergeCell ref="EGL38:EGT38"/>
    <mergeCell ref="EGU38:EHC38"/>
    <mergeCell ref="EHD38:EHL38"/>
    <mergeCell ref="EDI38:EDQ38"/>
    <mergeCell ref="EDR38:EDZ38"/>
    <mergeCell ref="EEA38:EEI38"/>
    <mergeCell ref="EEJ38:EER38"/>
    <mergeCell ref="EES38:EFA38"/>
    <mergeCell ref="EFB38:EFJ38"/>
    <mergeCell ref="ENS38:EOA38"/>
    <mergeCell ref="EOB38:EOJ38"/>
    <mergeCell ref="EOK38:EOS38"/>
    <mergeCell ref="EOT38:EPB38"/>
    <mergeCell ref="EPC38:EPK38"/>
    <mergeCell ref="EPL38:EPT38"/>
    <mergeCell ref="ELQ38:ELY38"/>
    <mergeCell ref="ELZ38:EMH38"/>
    <mergeCell ref="EMI38:EMQ38"/>
    <mergeCell ref="EMR38:EMZ38"/>
    <mergeCell ref="ENA38:ENI38"/>
    <mergeCell ref="ENJ38:ENR38"/>
    <mergeCell ref="EJO38:EJW38"/>
    <mergeCell ref="EJX38:EKF38"/>
    <mergeCell ref="EKG38:EKO38"/>
    <mergeCell ref="EKP38:EKX38"/>
    <mergeCell ref="EKY38:ELG38"/>
    <mergeCell ref="ELH38:ELP38"/>
    <mergeCell ref="ETY38:EUG38"/>
    <mergeCell ref="EUH38:EUP38"/>
    <mergeCell ref="EUQ38:EUY38"/>
    <mergeCell ref="EUZ38:EVH38"/>
    <mergeCell ref="EVI38:EVQ38"/>
    <mergeCell ref="EVR38:EVZ38"/>
    <mergeCell ref="ERW38:ESE38"/>
    <mergeCell ref="ESF38:ESN38"/>
    <mergeCell ref="ESO38:ESW38"/>
    <mergeCell ref="ESX38:ETF38"/>
    <mergeCell ref="ETG38:ETO38"/>
    <mergeCell ref="ETP38:ETX38"/>
    <mergeCell ref="EPU38:EQC38"/>
    <mergeCell ref="EQD38:EQL38"/>
    <mergeCell ref="EQM38:EQU38"/>
    <mergeCell ref="EQV38:ERD38"/>
    <mergeCell ref="ERE38:ERM38"/>
    <mergeCell ref="ERN38:ERV38"/>
    <mergeCell ref="FAE38:FAM38"/>
    <mergeCell ref="FAN38:FAV38"/>
    <mergeCell ref="FAW38:FBE38"/>
    <mergeCell ref="FBF38:FBN38"/>
    <mergeCell ref="FBO38:FBW38"/>
    <mergeCell ref="FBX38:FCF38"/>
    <mergeCell ref="EYC38:EYK38"/>
    <mergeCell ref="EYL38:EYT38"/>
    <mergeCell ref="EYU38:EZC38"/>
    <mergeCell ref="EZD38:EZL38"/>
    <mergeCell ref="EZM38:EZU38"/>
    <mergeCell ref="EZV38:FAD38"/>
    <mergeCell ref="EWA38:EWI38"/>
    <mergeCell ref="EWJ38:EWR38"/>
    <mergeCell ref="EWS38:EXA38"/>
    <mergeCell ref="EXB38:EXJ38"/>
    <mergeCell ref="EXK38:EXS38"/>
    <mergeCell ref="EXT38:EYB38"/>
    <mergeCell ref="FGK38:FGS38"/>
    <mergeCell ref="FGT38:FHB38"/>
    <mergeCell ref="FHC38:FHK38"/>
    <mergeCell ref="FHL38:FHT38"/>
    <mergeCell ref="FHU38:FIC38"/>
    <mergeCell ref="FID38:FIL38"/>
    <mergeCell ref="FEI38:FEQ38"/>
    <mergeCell ref="FER38:FEZ38"/>
    <mergeCell ref="FFA38:FFI38"/>
    <mergeCell ref="FFJ38:FFR38"/>
    <mergeCell ref="FFS38:FGA38"/>
    <mergeCell ref="FGB38:FGJ38"/>
    <mergeCell ref="FCG38:FCO38"/>
    <mergeCell ref="FCP38:FCX38"/>
    <mergeCell ref="FCY38:FDG38"/>
    <mergeCell ref="FDH38:FDP38"/>
    <mergeCell ref="FDQ38:FDY38"/>
    <mergeCell ref="FDZ38:FEH38"/>
    <mergeCell ref="FMQ38:FMY38"/>
    <mergeCell ref="FMZ38:FNH38"/>
    <mergeCell ref="FNI38:FNQ38"/>
    <mergeCell ref="FNR38:FNZ38"/>
    <mergeCell ref="FOA38:FOI38"/>
    <mergeCell ref="FOJ38:FOR38"/>
    <mergeCell ref="FKO38:FKW38"/>
    <mergeCell ref="FKX38:FLF38"/>
    <mergeCell ref="FLG38:FLO38"/>
    <mergeCell ref="FLP38:FLX38"/>
    <mergeCell ref="FLY38:FMG38"/>
    <mergeCell ref="FMH38:FMP38"/>
    <mergeCell ref="FIM38:FIU38"/>
    <mergeCell ref="FIV38:FJD38"/>
    <mergeCell ref="FJE38:FJM38"/>
    <mergeCell ref="FJN38:FJV38"/>
    <mergeCell ref="FJW38:FKE38"/>
    <mergeCell ref="FKF38:FKN38"/>
    <mergeCell ref="FSW38:FTE38"/>
    <mergeCell ref="FTF38:FTN38"/>
    <mergeCell ref="FTO38:FTW38"/>
    <mergeCell ref="FTX38:FUF38"/>
    <mergeCell ref="FUG38:FUO38"/>
    <mergeCell ref="FUP38:FUX38"/>
    <mergeCell ref="FQU38:FRC38"/>
    <mergeCell ref="FRD38:FRL38"/>
    <mergeCell ref="FRM38:FRU38"/>
    <mergeCell ref="FRV38:FSD38"/>
    <mergeCell ref="FSE38:FSM38"/>
    <mergeCell ref="FSN38:FSV38"/>
    <mergeCell ref="FOS38:FPA38"/>
    <mergeCell ref="FPB38:FPJ38"/>
    <mergeCell ref="FPK38:FPS38"/>
    <mergeCell ref="FPT38:FQB38"/>
    <mergeCell ref="FQC38:FQK38"/>
    <mergeCell ref="FQL38:FQT38"/>
    <mergeCell ref="FZC38:FZK38"/>
    <mergeCell ref="FZL38:FZT38"/>
    <mergeCell ref="FZU38:GAC38"/>
    <mergeCell ref="GAD38:GAL38"/>
    <mergeCell ref="GAM38:GAU38"/>
    <mergeCell ref="GAV38:GBD38"/>
    <mergeCell ref="FXA38:FXI38"/>
    <mergeCell ref="FXJ38:FXR38"/>
    <mergeCell ref="FXS38:FYA38"/>
    <mergeCell ref="FYB38:FYJ38"/>
    <mergeCell ref="FYK38:FYS38"/>
    <mergeCell ref="FYT38:FZB38"/>
    <mergeCell ref="FUY38:FVG38"/>
    <mergeCell ref="FVH38:FVP38"/>
    <mergeCell ref="FVQ38:FVY38"/>
    <mergeCell ref="FVZ38:FWH38"/>
    <mergeCell ref="FWI38:FWQ38"/>
    <mergeCell ref="FWR38:FWZ38"/>
    <mergeCell ref="GFI38:GFQ38"/>
    <mergeCell ref="GFR38:GFZ38"/>
    <mergeCell ref="GGA38:GGI38"/>
    <mergeCell ref="GGJ38:GGR38"/>
    <mergeCell ref="GGS38:GHA38"/>
    <mergeCell ref="GHB38:GHJ38"/>
    <mergeCell ref="GDG38:GDO38"/>
    <mergeCell ref="GDP38:GDX38"/>
    <mergeCell ref="GDY38:GEG38"/>
    <mergeCell ref="GEH38:GEP38"/>
    <mergeCell ref="GEQ38:GEY38"/>
    <mergeCell ref="GEZ38:GFH38"/>
    <mergeCell ref="GBE38:GBM38"/>
    <mergeCell ref="GBN38:GBV38"/>
    <mergeCell ref="GBW38:GCE38"/>
    <mergeCell ref="GCF38:GCN38"/>
    <mergeCell ref="GCO38:GCW38"/>
    <mergeCell ref="GCX38:GDF38"/>
    <mergeCell ref="GLO38:GLW38"/>
    <mergeCell ref="GLX38:GMF38"/>
    <mergeCell ref="GMG38:GMO38"/>
    <mergeCell ref="GMP38:GMX38"/>
    <mergeCell ref="GMY38:GNG38"/>
    <mergeCell ref="GNH38:GNP38"/>
    <mergeCell ref="GJM38:GJU38"/>
    <mergeCell ref="GJV38:GKD38"/>
    <mergeCell ref="GKE38:GKM38"/>
    <mergeCell ref="GKN38:GKV38"/>
    <mergeCell ref="GKW38:GLE38"/>
    <mergeCell ref="GLF38:GLN38"/>
    <mergeCell ref="GHK38:GHS38"/>
    <mergeCell ref="GHT38:GIB38"/>
    <mergeCell ref="GIC38:GIK38"/>
    <mergeCell ref="GIL38:GIT38"/>
    <mergeCell ref="GIU38:GJC38"/>
    <mergeCell ref="GJD38:GJL38"/>
    <mergeCell ref="GRU38:GSC38"/>
    <mergeCell ref="GSD38:GSL38"/>
    <mergeCell ref="GSM38:GSU38"/>
    <mergeCell ref="GSV38:GTD38"/>
    <mergeCell ref="GTE38:GTM38"/>
    <mergeCell ref="GTN38:GTV38"/>
    <mergeCell ref="GPS38:GQA38"/>
    <mergeCell ref="GQB38:GQJ38"/>
    <mergeCell ref="GQK38:GQS38"/>
    <mergeCell ref="GQT38:GRB38"/>
    <mergeCell ref="GRC38:GRK38"/>
    <mergeCell ref="GRL38:GRT38"/>
    <mergeCell ref="GNQ38:GNY38"/>
    <mergeCell ref="GNZ38:GOH38"/>
    <mergeCell ref="GOI38:GOQ38"/>
    <mergeCell ref="GOR38:GOZ38"/>
    <mergeCell ref="GPA38:GPI38"/>
    <mergeCell ref="GPJ38:GPR38"/>
    <mergeCell ref="GYA38:GYI38"/>
    <mergeCell ref="GYJ38:GYR38"/>
    <mergeCell ref="GYS38:GZA38"/>
    <mergeCell ref="GZB38:GZJ38"/>
    <mergeCell ref="GZK38:GZS38"/>
    <mergeCell ref="GZT38:HAB38"/>
    <mergeCell ref="GVY38:GWG38"/>
    <mergeCell ref="GWH38:GWP38"/>
    <mergeCell ref="GWQ38:GWY38"/>
    <mergeCell ref="GWZ38:GXH38"/>
    <mergeCell ref="GXI38:GXQ38"/>
    <mergeCell ref="GXR38:GXZ38"/>
    <mergeCell ref="GTW38:GUE38"/>
    <mergeCell ref="GUF38:GUN38"/>
    <mergeCell ref="GUO38:GUW38"/>
    <mergeCell ref="GUX38:GVF38"/>
    <mergeCell ref="GVG38:GVO38"/>
    <mergeCell ref="GVP38:GVX38"/>
    <mergeCell ref="HEG38:HEO38"/>
    <mergeCell ref="HEP38:HEX38"/>
    <mergeCell ref="HEY38:HFG38"/>
    <mergeCell ref="HFH38:HFP38"/>
    <mergeCell ref="HFQ38:HFY38"/>
    <mergeCell ref="HFZ38:HGH38"/>
    <mergeCell ref="HCE38:HCM38"/>
    <mergeCell ref="HCN38:HCV38"/>
    <mergeCell ref="HCW38:HDE38"/>
    <mergeCell ref="HDF38:HDN38"/>
    <mergeCell ref="HDO38:HDW38"/>
    <mergeCell ref="HDX38:HEF38"/>
    <mergeCell ref="HAC38:HAK38"/>
    <mergeCell ref="HAL38:HAT38"/>
    <mergeCell ref="HAU38:HBC38"/>
    <mergeCell ref="HBD38:HBL38"/>
    <mergeCell ref="HBM38:HBU38"/>
    <mergeCell ref="HBV38:HCD38"/>
    <mergeCell ref="HKM38:HKU38"/>
    <mergeCell ref="HKV38:HLD38"/>
    <mergeCell ref="HLE38:HLM38"/>
    <mergeCell ref="HLN38:HLV38"/>
    <mergeCell ref="HLW38:HME38"/>
    <mergeCell ref="HMF38:HMN38"/>
    <mergeCell ref="HIK38:HIS38"/>
    <mergeCell ref="HIT38:HJB38"/>
    <mergeCell ref="HJC38:HJK38"/>
    <mergeCell ref="HJL38:HJT38"/>
    <mergeCell ref="HJU38:HKC38"/>
    <mergeCell ref="HKD38:HKL38"/>
    <mergeCell ref="HGI38:HGQ38"/>
    <mergeCell ref="HGR38:HGZ38"/>
    <mergeCell ref="HHA38:HHI38"/>
    <mergeCell ref="HHJ38:HHR38"/>
    <mergeCell ref="HHS38:HIA38"/>
    <mergeCell ref="HIB38:HIJ38"/>
    <mergeCell ref="HQS38:HRA38"/>
    <mergeCell ref="HRB38:HRJ38"/>
    <mergeCell ref="HRK38:HRS38"/>
    <mergeCell ref="HRT38:HSB38"/>
    <mergeCell ref="HSC38:HSK38"/>
    <mergeCell ref="HSL38:HST38"/>
    <mergeCell ref="HOQ38:HOY38"/>
    <mergeCell ref="HOZ38:HPH38"/>
    <mergeCell ref="HPI38:HPQ38"/>
    <mergeCell ref="HPR38:HPZ38"/>
    <mergeCell ref="HQA38:HQI38"/>
    <mergeCell ref="HQJ38:HQR38"/>
    <mergeCell ref="HMO38:HMW38"/>
    <mergeCell ref="HMX38:HNF38"/>
    <mergeCell ref="HNG38:HNO38"/>
    <mergeCell ref="HNP38:HNX38"/>
    <mergeCell ref="HNY38:HOG38"/>
    <mergeCell ref="HOH38:HOP38"/>
    <mergeCell ref="HWY38:HXG38"/>
    <mergeCell ref="HXH38:HXP38"/>
    <mergeCell ref="HXQ38:HXY38"/>
    <mergeCell ref="HXZ38:HYH38"/>
    <mergeCell ref="HYI38:HYQ38"/>
    <mergeCell ref="HYR38:HYZ38"/>
    <mergeCell ref="HUW38:HVE38"/>
    <mergeCell ref="HVF38:HVN38"/>
    <mergeCell ref="HVO38:HVW38"/>
    <mergeCell ref="HVX38:HWF38"/>
    <mergeCell ref="HWG38:HWO38"/>
    <mergeCell ref="HWP38:HWX38"/>
    <mergeCell ref="HSU38:HTC38"/>
    <mergeCell ref="HTD38:HTL38"/>
    <mergeCell ref="HTM38:HTU38"/>
    <mergeCell ref="HTV38:HUD38"/>
    <mergeCell ref="HUE38:HUM38"/>
    <mergeCell ref="HUN38:HUV38"/>
    <mergeCell ref="IDE38:IDM38"/>
    <mergeCell ref="IDN38:IDV38"/>
    <mergeCell ref="IDW38:IEE38"/>
    <mergeCell ref="IEF38:IEN38"/>
    <mergeCell ref="IEO38:IEW38"/>
    <mergeCell ref="IEX38:IFF38"/>
    <mergeCell ref="IBC38:IBK38"/>
    <mergeCell ref="IBL38:IBT38"/>
    <mergeCell ref="IBU38:ICC38"/>
    <mergeCell ref="ICD38:ICL38"/>
    <mergeCell ref="ICM38:ICU38"/>
    <mergeCell ref="ICV38:IDD38"/>
    <mergeCell ref="HZA38:HZI38"/>
    <mergeCell ref="HZJ38:HZR38"/>
    <mergeCell ref="HZS38:IAA38"/>
    <mergeCell ref="IAB38:IAJ38"/>
    <mergeCell ref="IAK38:IAS38"/>
    <mergeCell ref="IAT38:IBB38"/>
    <mergeCell ref="IJK38:IJS38"/>
    <mergeCell ref="IJT38:IKB38"/>
    <mergeCell ref="IKC38:IKK38"/>
    <mergeCell ref="IKL38:IKT38"/>
    <mergeCell ref="IKU38:ILC38"/>
    <mergeCell ref="ILD38:ILL38"/>
    <mergeCell ref="IHI38:IHQ38"/>
    <mergeCell ref="IHR38:IHZ38"/>
    <mergeCell ref="IIA38:III38"/>
    <mergeCell ref="IIJ38:IIR38"/>
    <mergeCell ref="IIS38:IJA38"/>
    <mergeCell ref="IJB38:IJJ38"/>
    <mergeCell ref="IFG38:IFO38"/>
    <mergeCell ref="IFP38:IFX38"/>
    <mergeCell ref="IFY38:IGG38"/>
    <mergeCell ref="IGH38:IGP38"/>
    <mergeCell ref="IGQ38:IGY38"/>
    <mergeCell ref="IGZ38:IHH38"/>
    <mergeCell ref="IPQ38:IPY38"/>
    <mergeCell ref="IPZ38:IQH38"/>
    <mergeCell ref="IQI38:IQQ38"/>
    <mergeCell ref="IQR38:IQZ38"/>
    <mergeCell ref="IRA38:IRI38"/>
    <mergeCell ref="IRJ38:IRR38"/>
    <mergeCell ref="INO38:INW38"/>
    <mergeCell ref="INX38:IOF38"/>
    <mergeCell ref="IOG38:IOO38"/>
    <mergeCell ref="IOP38:IOX38"/>
    <mergeCell ref="IOY38:IPG38"/>
    <mergeCell ref="IPH38:IPP38"/>
    <mergeCell ref="ILM38:ILU38"/>
    <mergeCell ref="ILV38:IMD38"/>
    <mergeCell ref="IME38:IMM38"/>
    <mergeCell ref="IMN38:IMV38"/>
    <mergeCell ref="IMW38:INE38"/>
    <mergeCell ref="INF38:INN38"/>
    <mergeCell ref="IVW38:IWE38"/>
    <mergeCell ref="IWF38:IWN38"/>
    <mergeCell ref="IWO38:IWW38"/>
    <mergeCell ref="IWX38:IXF38"/>
    <mergeCell ref="IXG38:IXO38"/>
    <mergeCell ref="IXP38:IXX38"/>
    <mergeCell ref="ITU38:IUC38"/>
    <mergeCell ref="IUD38:IUL38"/>
    <mergeCell ref="IUM38:IUU38"/>
    <mergeCell ref="IUV38:IVD38"/>
    <mergeCell ref="IVE38:IVM38"/>
    <mergeCell ref="IVN38:IVV38"/>
    <mergeCell ref="IRS38:ISA38"/>
    <mergeCell ref="ISB38:ISJ38"/>
    <mergeCell ref="ISK38:ISS38"/>
    <mergeCell ref="IST38:ITB38"/>
    <mergeCell ref="ITC38:ITK38"/>
    <mergeCell ref="ITL38:ITT38"/>
    <mergeCell ref="JCC38:JCK38"/>
    <mergeCell ref="JCL38:JCT38"/>
    <mergeCell ref="JCU38:JDC38"/>
    <mergeCell ref="JDD38:JDL38"/>
    <mergeCell ref="JDM38:JDU38"/>
    <mergeCell ref="JDV38:JED38"/>
    <mergeCell ref="JAA38:JAI38"/>
    <mergeCell ref="JAJ38:JAR38"/>
    <mergeCell ref="JAS38:JBA38"/>
    <mergeCell ref="JBB38:JBJ38"/>
    <mergeCell ref="JBK38:JBS38"/>
    <mergeCell ref="JBT38:JCB38"/>
    <mergeCell ref="IXY38:IYG38"/>
    <mergeCell ref="IYH38:IYP38"/>
    <mergeCell ref="IYQ38:IYY38"/>
    <mergeCell ref="IYZ38:IZH38"/>
    <mergeCell ref="IZI38:IZQ38"/>
    <mergeCell ref="IZR38:IZZ38"/>
    <mergeCell ref="JII38:JIQ38"/>
    <mergeCell ref="JIR38:JIZ38"/>
    <mergeCell ref="JJA38:JJI38"/>
    <mergeCell ref="JJJ38:JJR38"/>
    <mergeCell ref="JJS38:JKA38"/>
    <mergeCell ref="JKB38:JKJ38"/>
    <mergeCell ref="JGG38:JGO38"/>
    <mergeCell ref="JGP38:JGX38"/>
    <mergeCell ref="JGY38:JHG38"/>
    <mergeCell ref="JHH38:JHP38"/>
    <mergeCell ref="JHQ38:JHY38"/>
    <mergeCell ref="JHZ38:JIH38"/>
    <mergeCell ref="JEE38:JEM38"/>
    <mergeCell ref="JEN38:JEV38"/>
    <mergeCell ref="JEW38:JFE38"/>
    <mergeCell ref="JFF38:JFN38"/>
    <mergeCell ref="JFO38:JFW38"/>
    <mergeCell ref="JFX38:JGF38"/>
    <mergeCell ref="JOO38:JOW38"/>
    <mergeCell ref="JOX38:JPF38"/>
    <mergeCell ref="JPG38:JPO38"/>
    <mergeCell ref="JPP38:JPX38"/>
    <mergeCell ref="JPY38:JQG38"/>
    <mergeCell ref="JQH38:JQP38"/>
    <mergeCell ref="JMM38:JMU38"/>
    <mergeCell ref="JMV38:JND38"/>
    <mergeCell ref="JNE38:JNM38"/>
    <mergeCell ref="JNN38:JNV38"/>
    <mergeCell ref="JNW38:JOE38"/>
    <mergeCell ref="JOF38:JON38"/>
    <mergeCell ref="JKK38:JKS38"/>
    <mergeCell ref="JKT38:JLB38"/>
    <mergeCell ref="JLC38:JLK38"/>
    <mergeCell ref="JLL38:JLT38"/>
    <mergeCell ref="JLU38:JMC38"/>
    <mergeCell ref="JMD38:JML38"/>
    <mergeCell ref="JUU38:JVC38"/>
    <mergeCell ref="JVD38:JVL38"/>
    <mergeCell ref="JVM38:JVU38"/>
    <mergeCell ref="JVV38:JWD38"/>
    <mergeCell ref="JWE38:JWM38"/>
    <mergeCell ref="JWN38:JWV38"/>
    <mergeCell ref="JSS38:JTA38"/>
    <mergeCell ref="JTB38:JTJ38"/>
    <mergeCell ref="JTK38:JTS38"/>
    <mergeCell ref="JTT38:JUB38"/>
    <mergeCell ref="JUC38:JUK38"/>
    <mergeCell ref="JUL38:JUT38"/>
    <mergeCell ref="JQQ38:JQY38"/>
    <mergeCell ref="JQZ38:JRH38"/>
    <mergeCell ref="JRI38:JRQ38"/>
    <mergeCell ref="JRR38:JRZ38"/>
    <mergeCell ref="JSA38:JSI38"/>
    <mergeCell ref="JSJ38:JSR38"/>
    <mergeCell ref="KBA38:KBI38"/>
    <mergeCell ref="KBJ38:KBR38"/>
    <mergeCell ref="KBS38:KCA38"/>
    <mergeCell ref="KCB38:KCJ38"/>
    <mergeCell ref="KCK38:KCS38"/>
    <mergeCell ref="KCT38:KDB38"/>
    <mergeCell ref="JYY38:JZG38"/>
    <mergeCell ref="JZH38:JZP38"/>
    <mergeCell ref="JZQ38:JZY38"/>
    <mergeCell ref="JZZ38:KAH38"/>
    <mergeCell ref="KAI38:KAQ38"/>
    <mergeCell ref="KAR38:KAZ38"/>
    <mergeCell ref="JWW38:JXE38"/>
    <mergeCell ref="JXF38:JXN38"/>
    <mergeCell ref="JXO38:JXW38"/>
    <mergeCell ref="JXX38:JYF38"/>
    <mergeCell ref="JYG38:JYO38"/>
    <mergeCell ref="JYP38:JYX38"/>
    <mergeCell ref="KHG38:KHO38"/>
    <mergeCell ref="KHP38:KHX38"/>
    <mergeCell ref="KHY38:KIG38"/>
    <mergeCell ref="KIH38:KIP38"/>
    <mergeCell ref="KIQ38:KIY38"/>
    <mergeCell ref="KIZ38:KJH38"/>
    <mergeCell ref="KFE38:KFM38"/>
    <mergeCell ref="KFN38:KFV38"/>
    <mergeCell ref="KFW38:KGE38"/>
    <mergeCell ref="KGF38:KGN38"/>
    <mergeCell ref="KGO38:KGW38"/>
    <mergeCell ref="KGX38:KHF38"/>
    <mergeCell ref="KDC38:KDK38"/>
    <mergeCell ref="KDL38:KDT38"/>
    <mergeCell ref="KDU38:KEC38"/>
    <mergeCell ref="KED38:KEL38"/>
    <mergeCell ref="KEM38:KEU38"/>
    <mergeCell ref="KEV38:KFD38"/>
    <mergeCell ref="KNM38:KNU38"/>
    <mergeCell ref="KNV38:KOD38"/>
    <mergeCell ref="KOE38:KOM38"/>
    <mergeCell ref="KON38:KOV38"/>
    <mergeCell ref="KOW38:KPE38"/>
    <mergeCell ref="KPF38:KPN38"/>
    <mergeCell ref="KLK38:KLS38"/>
    <mergeCell ref="KLT38:KMB38"/>
    <mergeCell ref="KMC38:KMK38"/>
    <mergeCell ref="KML38:KMT38"/>
    <mergeCell ref="KMU38:KNC38"/>
    <mergeCell ref="KND38:KNL38"/>
    <mergeCell ref="KJI38:KJQ38"/>
    <mergeCell ref="KJR38:KJZ38"/>
    <mergeCell ref="KKA38:KKI38"/>
    <mergeCell ref="KKJ38:KKR38"/>
    <mergeCell ref="KKS38:KLA38"/>
    <mergeCell ref="KLB38:KLJ38"/>
    <mergeCell ref="KTS38:KUA38"/>
    <mergeCell ref="KUB38:KUJ38"/>
    <mergeCell ref="KUK38:KUS38"/>
    <mergeCell ref="KUT38:KVB38"/>
    <mergeCell ref="KVC38:KVK38"/>
    <mergeCell ref="KVL38:KVT38"/>
    <mergeCell ref="KRQ38:KRY38"/>
    <mergeCell ref="KRZ38:KSH38"/>
    <mergeCell ref="KSI38:KSQ38"/>
    <mergeCell ref="KSR38:KSZ38"/>
    <mergeCell ref="KTA38:KTI38"/>
    <mergeCell ref="KTJ38:KTR38"/>
    <mergeCell ref="KPO38:KPW38"/>
    <mergeCell ref="KPX38:KQF38"/>
    <mergeCell ref="KQG38:KQO38"/>
    <mergeCell ref="KQP38:KQX38"/>
    <mergeCell ref="KQY38:KRG38"/>
    <mergeCell ref="KRH38:KRP38"/>
    <mergeCell ref="KZY38:LAG38"/>
    <mergeCell ref="LAH38:LAP38"/>
    <mergeCell ref="LAQ38:LAY38"/>
    <mergeCell ref="LAZ38:LBH38"/>
    <mergeCell ref="LBI38:LBQ38"/>
    <mergeCell ref="LBR38:LBZ38"/>
    <mergeCell ref="KXW38:KYE38"/>
    <mergeCell ref="KYF38:KYN38"/>
    <mergeCell ref="KYO38:KYW38"/>
    <mergeCell ref="KYX38:KZF38"/>
    <mergeCell ref="KZG38:KZO38"/>
    <mergeCell ref="KZP38:KZX38"/>
    <mergeCell ref="KVU38:KWC38"/>
    <mergeCell ref="KWD38:KWL38"/>
    <mergeCell ref="KWM38:KWU38"/>
    <mergeCell ref="KWV38:KXD38"/>
    <mergeCell ref="KXE38:KXM38"/>
    <mergeCell ref="KXN38:KXV38"/>
    <mergeCell ref="LGE38:LGM38"/>
    <mergeCell ref="LGN38:LGV38"/>
    <mergeCell ref="LGW38:LHE38"/>
    <mergeCell ref="LHF38:LHN38"/>
    <mergeCell ref="LHO38:LHW38"/>
    <mergeCell ref="LHX38:LIF38"/>
    <mergeCell ref="LEC38:LEK38"/>
    <mergeCell ref="LEL38:LET38"/>
    <mergeCell ref="LEU38:LFC38"/>
    <mergeCell ref="LFD38:LFL38"/>
    <mergeCell ref="LFM38:LFU38"/>
    <mergeCell ref="LFV38:LGD38"/>
    <mergeCell ref="LCA38:LCI38"/>
    <mergeCell ref="LCJ38:LCR38"/>
    <mergeCell ref="LCS38:LDA38"/>
    <mergeCell ref="LDB38:LDJ38"/>
    <mergeCell ref="LDK38:LDS38"/>
    <mergeCell ref="LDT38:LEB38"/>
    <mergeCell ref="LMK38:LMS38"/>
    <mergeCell ref="LMT38:LNB38"/>
    <mergeCell ref="LNC38:LNK38"/>
    <mergeCell ref="LNL38:LNT38"/>
    <mergeCell ref="LNU38:LOC38"/>
    <mergeCell ref="LOD38:LOL38"/>
    <mergeCell ref="LKI38:LKQ38"/>
    <mergeCell ref="LKR38:LKZ38"/>
    <mergeCell ref="LLA38:LLI38"/>
    <mergeCell ref="LLJ38:LLR38"/>
    <mergeCell ref="LLS38:LMA38"/>
    <mergeCell ref="LMB38:LMJ38"/>
    <mergeCell ref="LIG38:LIO38"/>
    <mergeCell ref="LIP38:LIX38"/>
    <mergeCell ref="LIY38:LJG38"/>
    <mergeCell ref="LJH38:LJP38"/>
    <mergeCell ref="LJQ38:LJY38"/>
    <mergeCell ref="LJZ38:LKH38"/>
    <mergeCell ref="LSQ38:LSY38"/>
    <mergeCell ref="LSZ38:LTH38"/>
    <mergeCell ref="LTI38:LTQ38"/>
    <mergeCell ref="LTR38:LTZ38"/>
    <mergeCell ref="LUA38:LUI38"/>
    <mergeCell ref="LUJ38:LUR38"/>
    <mergeCell ref="LQO38:LQW38"/>
    <mergeCell ref="LQX38:LRF38"/>
    <mergeCell ref="LRG38:LRO38"/>
    <mergeCell ref="LRP38:LRX38"/>
    <mergeCell ref="LRY38:LSG38"/>
    <mergeCell ref="LSH38:LSP38"/>
    <mergeCell ref="LOM38:LOU38"/>
    <mergeCell ref="LOV38:LPD38"/>
    <mergeCell ref="LPE38:LPM38"/>
    <mergeCell ref="LPN38:LPV38"/>
    <mergeCell ref="LPW38:LQE38"/>
    <mergeCell ref="LQF38:LQN38"/>
    <mergeCell ref="LYW38:LZE38"/>
    <mergeCell ref="LZF38:LZN38"/>
    <mergeCell ref="LZO38:LZW38"/>
    <mergeCell ref="LZX38:MAF38"/>
    <mergeCell ref="MAG38:MAO38"/>
    <mergeCell ref="MAP38:MAX38"/>
    <mergeCell ref="LWU38:LXC38"/>
    <mergeCell ref="LXD38:LXL38"/>
    <mergeCell ref="LXM38:LXU38"/>
    <mergeCell ref="LXV38:LYD38"/>
    <mergeCell ref="LYE38:LYM38"/>
    <mergeCell ref="LYN38:LYV38"/>
    <mergeCell ref="LUS38:LVA38"/>
    <mergeCell ref="LVB38:LVJ38"/>
    <mergeCell ref="LVK38:LVS38"/>
    <mergeCell ref="LVT38:LWB38"/>
    <mergeCell ref="LWC38:LWK38"/>
    <mergeCell ref="LWL38:LWT38"/>
    <mergeCell ref="MFC38:MFK38"/>
    <mergeCell ref="MFL38:MFT38"/>
    <mergeCell ref="MFU38:MGC38"/>
    <mergeCell ref="MGD38:MGL38"/>
    <mergeCell ref="MGM38:MGU38"/>
    <mergeCell ref="MGV38:MHD38"/>
    <mergeCell ref="MDA38:MDI38"/>
    <mergeCell ref="MDJ38:MDR38"/>
    <mergeCell ref="MDS38:MEA38"/>
    <mergeCell ref="MEB38:MEJ38"/>
    <mergeCell ref="MEK38:MES38"/>
    <mergeCell ref="MET38:MFB38"/>
    <mergeCell ref="MAY38:MBG38"/>
    <mergeCell ref="MBH38:MBP38"/>
    <mergeCell ref="MBQ38:MBY38"/>
    <mergeCell ref="MBZ38:MCH38"/>
    <mergeCell ref="MCI38:MCQ38"/>
    <mergeCell ref="MCR38:MCZ38"/>
    <mergeCell ref="MLI38:MLQ38"/>
    <mergeCell ref="MLR38:MLZ38"/>
    <mergeCell ref="MMA38:MMI38"/>
    <mergeCell ref="MMJ38:MMR38"/>
    <mergeCell ref="MMS38:MNA38"/>
    <mergeCell ref="MNB38:MNJ38"/>
    <mergeCell ref="MJG38:MJO38"/>
    <mergeCell ref="MJP38:MJX38"/>
    <mergeCell ref="MJY38:MKG38"/>
    <mergeCell ref="MKH38:MKP38"/>
    <mergeCell ref="MKQ38:MKY38"/>
    <mergeCell ref="MKZ38:MLH38"/>
    <mergeCell ref="MHE38:MHM38"/>
    <mergeCell ref="MHN38:MHV38"/>
    <mergeCell ref="MHW38:MIE38"/>
    <mergeCell ref="MIF38:MIN38"/>
    <mergeCell ref="MIO38:MIW38"/>
    <mergeCell ref="MIX38:MJF38"/>
    <mergeCell ref="MRO38:MRW38"/>
    <mergeCell ref="MRX38:MSF38"/>
    <mergeCell ref="MSG38:MSO38"/>
    <mergeCell ref="MSP38:MSX38"/>
    <mergeCell ref="MSY38:MTG38"/>
    <mergeCell ref="MTH38:MTP38"/>
    <mergeCell ref="MPM38:MPU38"/>
    <mergeCell ref="MPV38:MQD38"/>
    <mergeCell ref="MQE38:MQM38"/>
    <mergeCell ref="MQN38:MQV38"/>
    <mergeCell ref="MQW38:MRE38"/>
    <mergeCell ref="MRF38:MRN38"/>
    <mergeCell ref="MNK38:MNS38"/>
    <mergeCell ref="MNT38:MOB38"/>
    <mergeCell ref="MOC38:MOK38"/>
    <mergeCell ref="MOL38:MOT38"/>
    <mergeCell ref="MOU38:MPC38"/>
    <mergeCell ref="MPD38:MPL38"/>
    <mergeCell ref="MXU38:MYC38"/>
    <mergeCell ref="MYD38:MYL38"/>
    <mergeCell ref="MYM38:MYU38"/>
    <mergeCell ref="MYV38:MZD38"/>
    <mergeCell ref="MZE38:MZM38"/>
    <mergeCell ref="MZN38:MZV38"/>
    <mergeCell ref="MVS38:MWA38"/>
    <mergeCell ref="MWB38:MWJ38"/>
    <mergeCell ref="MWK38:MWS38"/>
    <mergeCell ref="MWT38:MXB38"/>
    <mergeCell ref="MXC38:MXK38"/>
    <mergeCell ref="MXL38:MXT38"/>
    <mergeCell ref="MTQ38:MTY38"/>
    <mergeCell ref="MTZ38:MUH38"/>
    <mergeCell ref="MUI38:MUQ38"/>
    <mergeCell ref="MUR38:MUZ38"/>
    <mergeCell ref="MVA38:MVI38"/>
    <mergeCell ref="MVJ38:MVR38"/>
    <mergeCell ref="NEA38:NEI38"/>
    <mergeCell ref="NEJ38:NER38"/>
    <mergeCell ref="NES38:NFA38"/>
    <mergeCell ref="NFB38:NFJ38"/>
    <mergeCell ref="NFK38:NFS38"/>
    <mergeCell ref="NFT38:NGB38"/>
    <mergeCell ref="NBY38:NCG38"/>
    <mergeCell ref="NCH38:NCP38"/>
    <mergeCell ref="NCQ38:NCY38"/>
    <mergeCell ref="NCZ38:NDH38"/>
    <mergeCell ref="NDI38:NDQ38"/>
    <mergeCell ref="NDR38:NDZ38"/>
    <mergeCell ref="MZW38:NAE38"/>
    <mergeCell ref="NAF38:NAN38"/>
    <mergeCell ref="NAO38:NAW38"/>
    <mergeCell ref="NAX38:NBF38"/>
    <mergeCell ref="NBG38:NBO38"/>
    <mergeCell ref="NBP38:NBX38"/>
    <mergeCell ref="NKG38:NKO38"/>
    <mergeCell ref="NKP38:NKX38"/>
    <mergeCell ref="NKY38:NLG38"/>
    <mergeCell ref="NLH38:NLP38"/>
    <mergeCell ref="NLQ38:NLY38"/>
    <mergeCell ref="NLZ38:NMH38"/>
    <mergeCell ref="NIE38:NIM38"/>
    <mergeCell ref="NIN38:NIV38"/>
    <mergeCell ref="NIW38:NJE38"/>
    <mergeCell ref="NJF38:NJN38"/>
    <mergeCell ref="NJO38:NJW38"/>
    <mergeCell ref="NJX38:NKF38"/>
    <mergeCell ref="NGC38:NGK38"/>
    <mergeCell ref="NGL38:NGT38"/>
    <mergeCell ref="NGU38:NHC38"/>
    <mergeCell ref="NHD38:NHL38"/>
    <mergeCell ref="NHM38:NHU38"/>
    <mergeCell ref="NHV38:NID38"/>
    <mergeCell ref="NQM38:NQU38"/>
    <mergeCell ref="NQV38:NRD38"/>
    <mergeCell ref="NRE38:NRM38"/>
    <mergeCell ref="NRN38:NRV38"/>
    <mergeCell ref="NRW38:NSE38"/>
    <mergeCell ref="NSF38:NSN38"/>
    <mergeCell ref="NOK38:NOS38"/>
    <mergeCell ref="NOT38:NPB38"/>
    <mergeCell ref="NPC38:NPK38"/>
    <mergeCell ref="NPL38:NPT38"/>
    <mergeCell ref="NPU38:NQC38"/>
    <mergeCell ref="NQD38:NQL38"/>
    <mergeCell ref="NMI38:NMQ38"/>
    <mergeCell ref="NMR38:NMZ38"/>
    <mergeCell ref="NNA38:NNI38"/>
    <mergeCell ref="NNJ38:NNR38"/>
    <mergeCell ref="NNS38:NOA38"/>
    <mergeCell ref="NOB38:NOJ38"/>
    <mergeCell ref="NWS38:NXA38"/>
    <mergeCell ref="NXB38:NXJ38"/>
    <mergeCell ref="NXK38:NXS38"/>
    <mergeCell ref="NXT38:NYB38"/>
    <mergeCell ref="NYC38:NYK38"/>
    <mergeCell ref="NYL38:NYT38"/>
    <mergeCell ref="NUQ38:NUY38"/>
    <mergeCell ref="NUZ38:NVH38"/>
    <mergeCell ref="NVI38:NVQ38"/>
    <mergeCell ref="NVR38:NVZ38"/>
    <mergeCell ref="NWA38:NWI38"/>
    <mergeCell ref="NWJ38:NWR38"/>
    <mergeCell ref="NSO38:NSW38"/>
    <mergeCell ref="NSX38:NTF38"/>
    <mergeCell ref="NTG38:NTO38"/>
    <mergeCell ref="NTP38:NTX38"/>
    <mergeCell ref="NTY38:NUG38"/>
    <mergeCell ref="NUH38:NUP38"/>
    <mergeCell ref="OCY38:ODG38"/>
    <mergeCell ref="ODH38:ODP38"/>
    <mergeCell ref="ODQ38:ODY38"/>
    <mergeCell ref="ODZ38:OEH38"/>
    <mergeCell ref="OEI38:OEQ38"/>
    <mergeCell ref="OER38:OEZ38"/>
    <mergeCell ref="OAW38:OBE38"/>
    <mergeCell ref="OBF38:OBN38"/>
    <mergeCell ref="OBO38:OBW38"/>
    <mergeCell ref="OBX38:OCF38"/>
    <mergeCell ref="OCG38:OCO38"/>
    <mergeCell ref="OCP38:OCX38"/>
    <mergeCell ref="NYU38:NZC38"/>
    <mergeCell ref="NZD38:NZL38"/>
    <mergeCell ref="NZM38:NZU38"/>
    <mergeCell ref="NZV38:OAD38"/>
    <mergeCell ref="OAE38:OAM38"/>
    <mergeCell ref="OAN38:OAV38"/>
    <mergeCell ref="OJE38:OJM38"/>
    <mergeCell ref="OJN38:OJV38"/>
    <mergeCell ref="OJW38:OKE38"/>
    <mergeCell ref="OKF38:OKN38"/>
    <mergeCell ref="OKO38:OKW38"/>
    <mergeCell ref="OKX38:OLF38"/>
    <mergeCell ref="OHC38:OHK38"/>
    <mergeCell ref="OHL38:OHT38"/>
    <mergeCell ref="OHU38:OIC38"/>
    <mergeCell ref="OID38:OIL38"/>
    <mergeCell ref="OIM38:OIU38"/>
    <mergeCell ref="OIV38:OJD38"/>
    <mergeCell ref="OFA38:OFI38"/>
    <mergeCell ref="OFJ38:OFR38"/>
    <mergeCell ref="OFS38:OGA38"/>
    <mergeCell ref="OGB38:OGJ38"/>
    <mergeCell ref="OGK38:OGS38"/>
    <mergeCell ref="OGT38:OHB38"/>
    <mergeCell ref="OPK38:OPS38"/>
    <mergeCell ref="OPT38:OQB38"/>
    <mergeCell ref="OQC38:OQK38"/>
    <mergeCell ref="OQL38:OQT38"/>
    <mergeCell ref="OQU38:ORC38"/>
    <mergeCell ref="ORD38:ORL38"/>
    <mergeCell ref="ONI38:ONQ38"/>
    <mergeCell ref="ONR38:ONZ38"/>
    <mergeCell ref="OOA38:OOI38"/>
    <mergeCell ref="OOJ38:OOR38"/>
    <mergeCell ref="OOS38:OPA38"/>
    <mergeCell ref="OPB38:OPJ38"/>
    <mergeCell ref="OLG38:OLO38"/>
    <mergeCell ref="OLP38:OLX38"/>
    <mergeCell ref="OLY38:OMG38"/>
    <mergeCell ref="OMH38:OMP38"/>
    <mergeCell ref="OMQ38:OMY38"/>
    <mergeCell ref="OMZ38:ONH38"/>
    <mergeCell ref="OVQ38:OVY38"/>
    <mergeCell ref="OVZ38:OWH38"/>
    <mergeCell ref="OWI38:OWQ38"/>
    <mergeCell ref="OWR38:OWZ38"/>
    <mergeCell ref="OXA38:OXI38"/>
    <mergeCell ref="OXJ38:OXR38"/>
    <mergeCell ref="OTO38:OTW38"/>
    <mergeCell ref="OTX38:OUF38"/>
    <mergeCell ref="OUG38:OUO38"/>
    <mergeCell ref="OUP38:OUX38"/>
    <mergeCell ref="OUY38:OVG38"/>
    <mergeCell ref="OVH38:OVP38"/>
    <mergeCell ref="ORM38:ORU38"/>
    <mergeCell ref="ORV38:OSD38"/>
    <mergeCell ref="OSE38:OSM38"/>
    <mergeCell ref="OSN38:OSV38"/>
    <mergeCell ref="OSW38:OTE38"/>
    <mergeCell ref="OTF38:OTN38"/>
    <mergeCell ref="PBW38:PCE38"/>
    <mergeCell ref="PCF38:PCN38"/>
    <mergeCell ref="PCO38:PCW38"/>
    <mergeCell ref="PCX38:PDF38"/>
    <mergeCell ref="PDG38:PDO38"/>
    <mergeCell ref="PDP38:PDX38"/>
    <mergeCell ref="OZU38:PAC38"/>
    <mergeCell ref="PAD38:PAL38"/>
    <mergeCell ref="PAM38:PAU38"/>
    <mergeCell ref="PAV38:PBD38"/>
    <mergeCell ref="PBE38:PBM38"/>
    <mergeCell ref="PBN38:PBV38"/>
    <mergeCell ref="OXS38:OYA38"/>
    <mergeCell ref="OYB38:OYJ38"/>
    <mergeCell ref="OYK38:OYS38"/>
    <mergeCell ref="OYT38:OZB38"/>
    <mergeCell ref="OZC38:OZK38"/>
    <mergeCell ref="OZL38:OZT38"/>
    <mergeCell ref="PIC38:PIK38"/>
    <mergeCell ref="PIL38:PIT38"/>
    <mergeCell ref="PIU38:PJC38"/>
    <mergeCell ref="PJD38:PJL38"/>
    <mergeCell ref="PJM38:PJU38"/>
    <mergeCell ref="PJV38:PKD38"/>
    <mergeCell ref="PGA38:PGI38"/>
    <mergeCell ref="PGJ38:PGR38"/>
    <mergeCell ref="PGS38:PHA38"/>
    <mergeCell ref="PHB38:PHJ38"/>
    <mergeCell ref="PHK38:PHS38"/>
    <mergeCell ref="PHT38:PIB38"/>
    <mergeCell ref="PDY38:PEG38"/>
    <mergeCell ref="PEH38:PEP38"/>
    <mergeCell ref="PEQ38:PEY38"/>
    <mergeCell ref="PEZ38:PFH38"/>
    <mergeCell ref="PFI38:PFQ38"/>
    <mergeCell ref="PFR38:PFZ38"/>
    <mergeCell ref="POI38:POQ38"/>
    <mergeCell ref="POR38:POZ38"/>
    <mergeCell ref="PPA38:PPI38"/>
    <mergeCell ref="PPJ38:PPR38"/>
    <mergeCell ref="PPS38:PQA38"/>
    <mergeCell ref="PQB38:PQJ38"/>
    <mergeCell ref="PMG38:PMO38"/>
    <mergeCell ref="PMP38:PMX38"/>
    <mergeCell ref="PMY38:PNG38"/>
    <mergeCell ref="PNH38:PNP38"/>
    <mergeCell ref="PNQ38:PNY38"/>
    <mergeCell ref="PNZ38:POH38"/>
    <mergeCell ref="PKE38:PKM38"/>
    <mergeCell ref="PKN38:PKV38"/>
    <mergeCell ref="PKW38:PLE38"/>
    <mergeCell ref="PLF38:PLN38"/>
    <mergeCell ref="PLO38:PLW38"/>
    <mergeCell ref="PLX38:PMF38"/>
    <mergeCell ref="PUO38:PUW38"/>
    <mergeCell ref="PUX38:PVF38"/>
    <mergeCell ref="PVG38:PVO38"/>
    <mergeCell ref="PVP38:PVX38"/>
    <mergeCell ref="PVY38:PWG38"/>
    <mergeCell ref="PWH38:PWP38"/>
    <mergeCell ref="PSM38:PSU38"/>
    <mergeCell ref="PSV38:PTD38"/>
    <mergeCell ref="PTE38:PTM38"/>
    <mergeCell ref="PTN38:PTV38"/>
    <mergeCell ref="PTW38:PUE38"/>
    <mergeCell ref="PUF38:PUN38"/>
    <mergeCell ref="PQK38:PQS38"/>
    <mergeCell ref="PQT38:PRB38"/>
    <mergeCell ref="PRC38:PRK38"/>
    <mergeCell ref="PRL38:PRT38"/>
    <mergeCell ref="PRU38:PSC38"/>
    <mergeCell ref="PSD38:PSL38"/>
    <mergeCell ref="QAU38:QBC38"/>
    <mergeCell ref="QBD38:QBL38"/>
    <mergeCell ref="QBM38:QBU38"/>
    <mergeCell ref="QBV38:QCD38"/>
    <mergeCell ref="QCE38:QCM38"/>
    <mergeCell ref="QCN38:QCV38"/>
    <mergeCell ref="PYS38:PZA38"/>
    <mergeCell ref="PZB38:PZJ38"/>
    <mergeCell ref="PZK38:PZS38"/>
    <mergeCell ref="PZT38:QAB38"/>
    <mergeCell ref="QAC38:QAK38"/>
    <mergeCell ref="QAL38:QAT38"/>
    <mergeCell ref="PWQ38:PWY38"/>
    <mergeCell ref="PWZ38:PXH38"/>
    <mergeCell ref="PXI38:PXQ38"/>
    <mergeCell ref="PXR38:PXZ38"/>
    <mergeCell ref="PYA38:PYI38"/>
    <mergeCell ref="PYJ38:PYR38"/>
    <mergeCell ref="QHA38:QHI38"/>
    <mergeCell ref="QHJ38:QHR38"/>
    <mergeCell ref="QHS38:QIA38"/>
    <mergeCell ref="QIB38:QIJ38"/>
    <mergeCell ref="QIK38:QIS38"/>
    <mergeCell ref="QIT38:QJB38"/>
    <mergeCell ref="QEY38:QFG38"/>
    <mergeCell ref="QFH38:QFP38"/>
    <mergeCell ref="QFQ38:QFY38"/>
    <mergeCell ref="QFZ38:QGH38"/>
    <mergeCell ref="QGI38:QGQ38"/>
    <mergeCell ref="QGR38:QGZ38"/>
    <mergeCell ref="QCW38:QDE38"/>
    <mergeCell ref="QDF38:QDN38"/>
    <mergeCell ref="QDO38:QDW38"/>
    <mergeCell ref="QDX38:QEF38"/>
    <mergeCell ref="QEG38:QEO38"/>
    <mergeCell ref="QEP38:QEX38"/>
    <mergeCell ref="QNG38:QNO38"/>
    <mergeCell ref="QNP38:QNX38"/>
    <mergeCell ref="QNY38:QOG38"/>
    <mergeCell ref="QOH38:QOP38"/>
    <mergeCell ref="QOQ38:QOY38"/>
    <mergeCell ref="QOZ38:QPH38"/>
    <mergeCell ref="QLE38:QLM38"/>
    <mergeCell ref="QLN38:QLV38"/>
    <mergeCell ref="QLW38:QME38"/>
    <mergeCell ref="QMF38:QMN38"/>
    <mergeCell ref="QMO38:QMW38"/>
    <mergeCell ref="QMX38:QNF38"/>
    <mergeCell ref="QJC38:QJK38"/>
    <mergeCell ref="QJL38:QJT38"/>
    <mergeCell ref="QJU38:QKC38"/>
    <mergeCell ref="QKD38:QKL38"/>
    <mergeCell ref="QKM38:QKU38"/>
    <mergeCell ref="QKV38:QLD38"/>
    <mergeCell ref="QTM38:QTU38"/>
    <mergeCell ref="QTV38:QUD38"/>
    <mergeCell ref="QUE38:QUM38"/>
    <mergeCell ref="QUN38:QUV38"/>
    <mergeCell ref="QUW38:QVE38"/>
    <mergeCell ref="QVF38:QVN38"/>
    <mergeCell ref="QRK38:QRS38"/>
    <mergeCell ref="QRT38:QSB38"/>
    <mergeCell ref="QSC38:QSK38"/>
    <mergeCell ref="QSL38:QST38"/>
    <mergeCell ref="QSU38:QTC38"/>
    <mergeCell ref="QTD38:QTL38"/>
    <mergeCell ref="QPI38:QPQ38"/>
    <mergeCell ref="QPR38:QPZ38"/>
    <mergeCell ref="QQA38:QQI38"/>
    <mergeCell ref="QQJ38:QQR38"/>
    <mergeCell ref="QQS38:QRA38"/>
    <mergeCell ref="QRB38:QRJ38"/>
    <mergeCell ref="QZS38:RAA38"/>
    <mergeCell ref="RAB38:RAJ38"/>
    <mergeCell ref="RAK38:RAS38"/>
    <mergeCell ref="RAT38:RBB38"/>
    <mergeCell ref="RBC38:RBK38"/>
    <mergeCell ref="RBL38:RBT38"/>
    <mergeCell ref="QXQ38:QXY38"/>
    <mergeCell ref="QXZ38:QYH38"/>
    <mergeCell ref="QYI38:QYQ38"/>
    <mergeCell ref="QYR38:QYZ38"/>
    <mergeCell ref="QZA38:QZI38"/>
    <mergeCell ref="QZJ38:QZR38"/>
    <mergeCell ref="QVO38:QVW38"/>
    <mergeCell ref="QVX38:QWF38"/>
    <mergeCell ref="QWG38:QWO38"/>
    <mergeCell ref="QWP38:QWX38"/>
    <mergeCell ref="QWY38:QXG38"/>
    <mergeCell ref="QXH38:QXP38"/>
    <mergeCell ref="RFY38:RGG38"/>
    <mergeCell ref="RGH38:RGP38"/>
    <mergeCell ref="RGQ38:RGY38"/>
    <mergeCell ref="RGZ38:RHH38"/>
    <mergeCell ref="RHI38:RHQ38"/>
    <mergeCell ref="RHR38:RHZ38"/>
    <mergeCell ref="RDW38:REE38"/>
    <mergeCell ref="REF38:REN38"/>
    <mergeCell ref="REO38:REW38"/>
    <mergeCell ref="REX38:RFF38"/>
    <mergeCell ref="RFG38:RFO38"/>
    <mergeCell ref="RFP38:RFX38"/>
    <mergeCell ref="RBU38:RCC38"/>
    <mergeCell ref="RCD38:RCL38"/>
    <mergeCell ref="RCM38:RCU38"/>
    <mergeCell ref="RCV38:RDD38"/>
    <mergeCell ref="RDE38:RDM38"/>
    <mergeCell ref="RDN38:RDV38"/>
    <mergeCell ref="RME38:RMM38"/>
    <mergeCell ref="RMN38:RMV38"/>
    <mergeCell ref="RMW38:RNE38"/>
    <mergeCell ref="RNF38:RNN38"/>
    <mergeCell ref="RNO38:RNW38"/>
    <mergeCell ref="RNX38:ROF38"/>
    <mergeCell ref="RKC38:RKK38"/>
    <mergeCell ref="RKL38:RKT38"/>
    <mergeCell ref="RKU38:RLC38"/>
    <mergeCell ref="RLD38:RLL38"/>
    <mergeCell ref="RLM38:RLU38"/>
    <mergeCell ref="RLV38:RMD38"/>
    <mergeCell ref="RIA38:RII38"/>
    <mergeCell ref="RIJ38:RIR38"/>
    <mergeCell ref="RIS38:RJA38"/>
    <mergeCell ref="RJB38:RJJ38"/>
    <mergeCell ref="RJK38:RJS38"/>
    <mergeCell ref="RJT38:RKB38"/>
    <mergeCell ref="RSK38:RSS38"/>
    <mergeCell ref="RST38:RTB38"/>
    <mergeCell ref="RTC38:RTK38"/>
    <mergeCell ref="RTL38:RTT38"/>
    <mergeCell ref="RTU38:RUC38"/>
    <mergeCell ref="RUD38:RUL38"/>
    <mergeCell ref="RQI38:RQQ38"/>
    <mergeCell ref="RQR38:RQZ38"/>
    <mergeCell ref="RRA38:RRI38"/>
    <mergeCell ref="RRJ38:RRR38"/>
    <mergeCell ref="RRS38:RSA38"/>
    <mergeCell ref="RSB38:RSJ38"/>
    <mergeCell ref="ROG38:ROO38"/>
    <mergeCell ref="ROP38:ROX38"/>
    <mergeCell ref="ROY38:RPG38"/>
    <mergeCell ref="RPH38:RPP38"/>
    <mergeCell ref="RPQ38:RPY38"/>
    <mergeCell ref="RPZ38:RQH38"/>
    <mergeCell ref="RYQ38:RYY38"/>
    <mergeCell ref="RYZ38:RZH38"/>
    <mergeCell ref="RZI38:RZQ38"/>
    <mergeCell ref="RZR38:RZZ38"/>
    <mergeCell ref="SAA38:SAI38"/>
    <mergeCell ref="SAJ38:SAR38"/>
    <mergeCell ref="RWO38:RWW38"/>
    <mergeCell ref="RWX38:RXF38"/>
    <mergeCell ref="RXG38:RXO38"/>
    <mergeCell ref="RXP38:RXX38"/>
    <mergeCell ref="RXY38:RYG38"/>
    <mergeCell ref="RYH38:RYP38"/>
    <mergeCell ref="RUM38:RUU38"/>
    <mergeCell ref="RUV38:RVD38"/>
    <mergeCell ref="RVE38:RVM38"/>
    <mergeCell ref="RVN38:RVV38"/>
    <mergeCell ref="RVW38:RWE38"/>
    <mergeCell ref="RWF38:RWN38"/>
    <mergeCell ref="SEW38:SFE38"/>
    <mergeCell ref="SFF38:SFN38"/>
    <mergeCell ref="SFO38:SFW38"/>
    <mergeCell ref="SFX38:SGF38"/>
    <mergeCell ref="SGG38:SGO38"/>
    <mergeCell ref="SGP38:SGX38"/>
    <mergeCell ref="SCU38:SDC38"/>
    <mergeCell ref="SDD38:SDL38"/>
    <mergeCell ref="SDM38:SDU38"/>
    <mergeCell ref="SDV38:SED38"/>
    <mergeCell ref="SEE38:SEM38"/>
    <mergeCell ref="SEN38:SEV38"/>
    <mergeCell ref="SAS38:SBA38"/>
    <mergeCell ref="SBB38:SBJ38"/>
    <mergeCell ref="SBK38:SBS38"/>
    <mergeCell ref="SBT38:SCB38"/>
    <mergeCell ref="SCC38:SCK38"/>
    <mergeCell ref="SCL38:SCT38"/>
    <mergeCell ref="SLC38:SLK38"/>
    <mergeCell ref="SLL38:SLT38"/>
    <mergeCell ref="SLU38:SMC38"/>
    <mergeCell ref="SMD38:SML38"/>
    <mergeCell ref="SMM38:SMU38"/>
    <mergeCell ref="SMV38:SND38"/>
    <mergeCell ref="SJA38:SJI38"/>
    <mergeCell ref="SJJ38:SJR38"/>
    <mergeCell ref="SJS38:SKA38"/>
    <mergeCell ref="SKB38:SKJ38"/>
    <mergeCell ref="SKK38:SKS38"/>
    <mergeCell ref="SKT38:SLB38"/>
    <mergeCell ref="SGY38:SHG38"/>
    <mergeCell ref="SHH38:SHP38"/>
    <mergeCell ref="SHQ38:SHY38"/>
    <mergeCell ref="SHZ38:SIH38"/>
    <mergeCell ref="SII38:SIQ38"/>
    <mergeCell ref="SIR38:SIZ38"/>
    <mergeCell ref="SRI38:SRQ38"/>
    <mergeCell ref="SRR38:SRZ38"/>
    <mergeCell ref="SSA38:SSI38"/>
    <mergeCell ref="SSJ38:SSR38"/>
    <mergeCell ref="SSS38:STA38"/>
    <mergeCell ref="STB38:STJ38"/>
    <mergeCell ref="SPG38:SPO38"/>
    <mergeCell ref="SPP38:SPX38"/>
    <mergeCell ref="SPY38:SQG38"/>
    <mergeCell ref="SQH38:SQP38"/>
    <mergeCell ref="SQQ38:SQY38"/>
    <mergeCell ref="SQZ38:SRH38"/>
    <mergeCell ref="SNE38:SNM38"/>
    <mergeCell ref="SNN38:SNV38"/>
    <mergeCell ref="SNW38:SOE38"/>
    <mergeCell ref="SOF38:SON38"/>
    <mergeCell ref="SOO38:SOW38"/>
    <mergeCell ref="SOX38:SPF38"/>
    <mergeCell ref="SXO38:SXW38"/>
    <mergeCell ref="SXX38:SYF38"/>
    <mergeCell ref="SYG38:SYO38"/>
    <mergeCell ref="SYP38:SYX38"/>
    <mergeCell ref="SYY38:SZG38"/>
    <mergeCell ref="SZH38:SZP38"/>
    <mergeCell ref="SVM38:SVU38"/>
    <mergeCell ref="SVV38:SWD38"/>
    <mergeCell ref="SWE38:SWM38"/>
    <mergeCell ref="SWN38:SWV38"/>
    <mergeCell ref="SWW38:SXE38"/>
    <mergeCell ref="SXF38:SXN38"/>
    <mergeCell ref="STK38:STS38"/>
    <mergeCell ref="STT38:SUB38"/>
    <mergeCell ref="SUC38:SUK38"/>
    <mergeCell ref="SUL38:SUT38"/>
    <mergeCell ref="SUU38:SVC38"/>
    <mergeCell ref="SVD38:SVL38"/>
    <mergeCell ref="TDU38:TEC38"/>
    <mergeCell ref="TED38:TEL38"/>
    <mergeCell ref="TEM38:TEU38"/>
    <mergeCell ref="TEV38:TFD38"/>
    <mergeCell ref="TFE38:TFM38"/>
    <mergeCell ref="TFN38:TFV38"/>
    <mergeCell ref="TBS38:TCA38"/>
    <mergeCell ref="TCB38:TCJ38"/>
    <mergeCell ref="TCK38:TCS38"/>
    <mergeCell ref="TCT38:TDB38"/>
    <mergeCell ref="TDC38:TDK38"/>
    <mergeCell ref="TDL38:TDT38"/>
    <mergeCell ref="SZQ38:SZY38"/>
    <mergeCell ref="SZZ38:TAH38"/>
    <mergeCell ref="TAI38:TAQ38"/>
    <mergeCell ref="TAR38:TAZ38"/>
    <mergeCell ref="TBA38:TBI38"/>
    <mergeCell ref="TBJ38:TBR38"/>
    <mergeCell ref="TKA38:TKI38"/>
    <mergeCell ref="TKJ38:TKR38"/>
    <mergeCell ref="TKS38:TLA38"/>
    <mergeCell ref="TLB38:TLJ38"/>
    <mergeCell ref="TLK38:TLS38"/>
    <mergeCell ref="TLT38:TMB38"/>
    <mergeCell ref="THY38:TIG38"/>
    <mergeCell ref="TIH38:TIP38"/>
    <mergeCell ref="TIQ38:TIY38"/>
    <mergeCell ref="TIZ38:TJH38"/>
    <mergeCell ref="TJI38:TJQ38"/>
    <mergeCell ref="TJR38:TJZ38"/>
    <mergeCell ref="TFW38:TGE38"/>
    <mergeCell ref="TGF38:TGN38"/>
    <mergeCell ref="TGO38:TGW38"/>
    <mergeCell ref="TGX38:THF38"/>
    <mergeCell ref="THG38:THO38"/>
    <mergeCell ref="THP38:THX38"/>
    <mergeCell ref="TQG38:TQO38"/>
    <mergeCell ref="TQP38:TQX38"/>
    <mergeCell ref="TQY38:TRG38"/>
    <mergeCell ref="TRH38:TRP38"/>
    <mergeCell ref="TRQ38:TRY38"/>
    <mergeCell ref="TRZ38:TSH38"/>
    <mergeCell ref="TOE38:TOM38"/>
    <mergeCell ref="TON38:TOV38"/>
    <mergeCell ref="TOW38:TPE38"/>
    <mergeCell ref="TPF38:TPN38"/>
    <mergeCell ref="TPO38:TPW38"/>
    <mergeCell ref="TPX38:TQF38"/>
    <mergeCell ref="TMC38:TMK38"/>
    <mergeCell ref="TML38:TMT38"/>
    <mergeCell ref="TMU38:TNC38"/>
    <mergeCell ref="TND38:TNL38"/>
    <mergeCell ref="TNM38:TNU38"/>
    <mergeCell ref="TNV38:TOD38"/>
    <mergeCell ref="TWM38:TWU38"/>
    <mergeCell ref="TWV38:TXD38"/>
    <mergeCell ref="TXE38:TXM38"/>
    <mergeCell ref="TXN38:TXV38"/>
    <mergeCell ref="TXW38:TYE38"/>
    <mergeCell ref="TYF38:TYN38"/>
    <mergeCell ref="TUK38:TUS38"/>
    <mergeCell ref="TUT38:TVB38"/>
    <mergeCell ref="TVC38:TVK38"/>
    <mergeCell ref="TVL38:TVT38"/>
    <mergeCell ref="TVU38:TWC38"/>
    <mergeCell ref="TWD38:TWL38"/>
    <mergeCell ref="TSI38:TSQ38"/>
    <mergeCell ref="TSR38:TSZ38"/>
    <mergeCell ref="TTA38:TTI38"/>
    <mergeCell ref="TTJ38:TTR38"/>
    <mergeCell ref="TTS38:TUA38"/>
    <mergeCell ref="TUB38:TUJ38"/>
    <mergeCell ref="UCS38:UDA38"/>
    <mergeCell ref="UDB38:UDJ38"/>
    <mergeCell ref="UDK38:UDS38"/>
    <mergeCell ref="UDT38:UEB38"/>
    <mergeCell ref="UEC38:UEK38"/>
    <mergeCell ref="UEL38:UET38"/>
    <mergeCell ref="UAQ38:UAY38"/>
    <mergeCell ref="UAZ38:UBH38"/>
    <mergeCell ref="UBI38:UBQ38"/>
    <mergeCell ref="UBR38:UBZ38"/>
    <mergeCell ref="UCA38:UCI38"/>
    <mergeCell ref="UCJ38:UCR38"/>
    <mergeCell ref="TYO38:TYW38"/>
    <mergeCell ref="TYX38:TZF38"/>
    <mergeCell ref="TZG38:TZO38"/>
    <mergeCell ref="TZP38:TZX38"/>
    <mergeCell ref="TZY38:UAG38"/>
    <mergeCell ref="UAH38:UAP38"/>
    <mergeCell ref="UIY38:UJG38"/>
    <mergeCell ref="UJH38:UJP38"/>
    <mergeCell ref="UJQ38:UJY38"/>
    <mergeCell ref="UJZ38:UKH38"/>
    <mergeCell ref="UKI38:UKQ38"/>
    <mergeCell ref="UKR38:UKZ38"/>
    <mergeCell ref="UGW38:UHE38"/>
    <mergeCell ref="UHF38:UHN38"/>
    <mergeCell ref="UHO38:UHW38"/>
    <mergeCell ref="UHX38:UIF38"/>
    <mergeCell ref="UIG38:UIO38"/>
    <mergeCell ref="UIP38:UIX38"/>
    <mergeCell ref="UEU38:UFC38"/>
    <mergeCell ref="UFD38:UFL38"/>
    <mergeCell ref="UFM38:UFU38"/>
    <mergeCell ref="UFV38:UGD38"/>
    <mergeCell ref="UGE38:UGM38"/>
    <mergeCell ref="UGN38:UGV38"/>
    <mergeCell ref="UPE38:UPM38"/>
    <mergeCell ref="UPN38:UPV38"/>
    <mergeCell ref="UPW38:UQE38"/>
    <mergeCell ref="UQF38:UQN38"/>
    <mergeCell ref="UQO38:UQW38"/>
    <mergeCell ref="UQX38:URF38"/>
    <mergeCell ref="UNC38:UNK38"/>
    <mergeCell ref="UNL38:UNT38"/>
    <mergeCell ref="UNU38:UOC38"/>
    <mergeCell ref="UOD38:UOL38"/>
    <mergeCell ref="UOM38:UOU38"/>
    <mergeCell ref="UOV38:UPD38"/>
    <mergeCell ref="ULA38:ULI38"/>
    <mergeCell ref="ULJ38:ULR38"/>
    <mergeCell ref="ULS38:UMA38"/>
    <mergeCell ref="UMB38:UMJ38"/>
    <mergeCell ref="UMK38:UMS38"/>
    <mergeCell ref="UMT38:UNB38"/>
    <mergeCell ref="UVK38:UVS38"/>
    <mergeCell ref="UVT38:UWB38"/>
    <mergeCell ref="UWC38:UWK38"/>
    <mergeCell ref="UWL38:UWT38"/>
    <mergeCell ref="UWU38:UXC38"/>
    <mergeCell ref="UXD38:UXL38"/>
    <mergeCell ref="UTI38:UTQ38"/>
    <mergeCell ref="UTR38:UTZ38"/>
    <mergeCell ref="UUA38:UUI38"/>
    <mergeCell ref="UUJ38:UUR38"/>
    <mergeCell ref="UUS38:UVA38"/>
    <mergeCell ref="UVB38:UVJ38"/>
    <mergeCell ref="URG38:URO38"/>
    <mergeCell ref="URP38:URX38"/>
    <mergeCell ref="URY38:USG38"/>
    <mergeCell ref="USH38:USP38"/>
    <mergeCell ref="USQ38:USY38"/>
    <mergeCell ref="USZ38:UTH38"/>
    <mergeCell ref="VBQ38:VBY38"/>
    <mergeCell ref="VBZ38:VCH38"/>
    <mergeCell ref="VCI38:VCQ38"/>
    <mergeCell ref="VCR38:VCZ38"/>
    <mergeCell ref="VDA38:VDI38"/>
    <mergeCell ref="VDJ38:VDR38"/>
    <mergeCell ref="UZO38:UZW38"/>
    <mergeCell ref="UZX38:VAF38"/>
    <mergeCell ref="VAG38:VAO38"/>
    <mergeCell ref="VAP38:VAX38"/>
    <mergeCell ref="VAY38:VBG38"/>
    <mergeCell ref="VBH38:VBP38"/>
    <mergeCell ref="UXM38:UXU38"/>
    <mergeCell ref="UXV38:UYD38"/>
    <mergeCell ref="UYE38:UYM38"/>
    <mergeCell ref="UYN38:UYV38"/>
    <mergeCell ref="UYW38:UZE38"/>
    <mergeCell ref="UZF38:UZN38"/>
    <mergeCell ref="VHW38:VIE38"/>
    <mergeCell ref="VIF38:VIN38"/>
    <mergeCell ref="VIO38:VIW38"/>
    <mergeCell ref="VIX38:VJF38"/>
    <mergeCell ref="VJG38:VJO38"/>
    <mergeCell ref="VJP38:VJX38"/>
    <mergeCell ref="VFU38:VGC38"/>
    <mergeCell ref="VGD38:VGL38"/>
    <mergeCell ref="VGM38:VGU38"/>
    <mergeCell ref="VGV38:VHD38"/>
    <mergeCell ref="VHE38:VHM38"/>
    <mergeCell ref="VHN38:VHV38"/>
    <mergeCell ref="VDS38:VEA38"/>
    <mergeCell ref="VEB38:VEJ38"/>
    <mergeCell ref="VEK38:VES38"/>
    <mergeCell ref="VET38:VFB38"/>
    <mergeCell ref="VFC38:VFK38"/>
    <mergeCell ref="VFL38:VFT38"/>
    <mergeCell ref="VOC38:VOK38"/>
    <mergeCell ref="VOL38:VOT38"/>
    <mergeCell ref="VOU38:VPC38"/>
    <mergeCell ref="VPD38:VPL38"/>
    <mergeCell ref="VPM38:VPU38"/>
    <mergeCell ref="VPV38:VQD38"/>
    <mergeCell ref="VMA38:VMI38"/>
    <mergeCell ref="VMJ38:VMR38"/>
    <mergeCell ref="VMS38:VNA38"/>
    <mergeCell ref="VNB38:VNJ38"/>
    <mergeCell ref="VNK38:VNS38"/>
    <mergeCell ref="VNT38:VOB38"/>
    <mergeCell ref="VJY38:VKG38"/>
    <mergeCell ref="VKH38:VKP38"/>
    <mergeCell ref="VKQ38:VKY38"/>
    <mergeCell ref="VKZ38:VLH38"/>
    <mergeCell ref="VLI38:VLQ38"/>
    <mergeCell ref="VLR38:VLZ38"/>
    <mergeCell ref="VUI38:VUQ38"/>
    <mergeCell ref="VUR38:VUZ38"/>
    <mergeCell ref="VVA38:VVI38"/>
    <mergeCell ref="VVJ38:VVR38"/>
    <mergeCell ref="VVS38:VWA38"/>
    <mergeCell ref="VWB38:VWJ38"/>
    <mergeCell ref="VSG38:VSO38"/>
    <mergeCell ref="VSP38:VSX38"/>
    <mergeCell ref="VSY38:VTG38"/>
    <mergeCell ref="VTH38:VTP38"/>
    <mergeCell ref="VTQ38:VTY38"/>
    <mergeCell ref="VTZ38:VUH38"/>
    <mergeCell ref="VQE38:VQM38"/>
    <mergeCell ref="VQN38:VQV38"/>
    <mergeCell ref="VQW38:VRE38"/>
    <mergeCell ref="VRF38:VRN38"/>
    <mergeCell ref="VRO38:VRW38"/>
    <mergeCell ref="VRX38:VSF38"/>
    <mergeCell ref="WAO38:WAW38"/>
    <mergeCell ref="WAX38:WBF38"/>
    <mergeCell ref="WBG38:WBO38"/>
    <mergeCell ref="WBP38:WBX38"/>
    <mergeCell ref="WBY38:WCG38"/>
    <mergeCell ref="WCH38:WCP38"/>
    <mergeCell ref="VYM38:VYU38"/>
    <mergeCell ref="VYV38:VZD38"/>
    <mergeCell ref="VZE38:VZM38"/>
    <mergeCell ref="VZN38:VZV38"/>
    <mergeCell ref="VZW38:WAE38"/>
    <mergeCell ref="WAF38:WAN38"/>
    <mergeCell ref="VWK38:VWS38"/>
    <mergeCell ref="VWT38:VXB38"/>
    <mergeCell ref="VXC38:VXK38"/>
    <mergeCell ref="VXL38:VXT38"/>
    <mergeCell ref="VXU38:VYC38"/>
    <mergeCell ref="VYD38:VYL38"/>
    <mergeCell ref="WGU38:WHC38"/>
    <mergeCell ref="WHD38:WHL38"/>
    <mergeCell ref="WHM38:WHU38"/>
    <mergeCell ref="WHV38:WID38"/>
    <mergeCell ref="WIE38:WIM38"/>
    <mergeCell ref="WIN38:WIV38"/>
    <mergeCell ref="WES38:WFA38"/>
    <mergeCell ref="WFB38:WFJ38"/>
    <mergeCell ref="WFK38:WFS38"/>
    <mergeCell ref="WFT38:WGB38"/>
    <mergeCell ref="WGC38:WGK38"/>
    <mergeCell ref="WGL38:WGT38"/>
    <mergeCell ref="WCQ38:WCY38"/>
    <mergeCell ref="WCZ38:WDH38"/>
    <mergeCell ref="WDI38:WDQ38"/>
    <mergeCell ref="WDR38:WDZ38"/>
    <mergeCell ref="WEA38:WEI38"/>
    <mergeCell ref="WEJ38:WER38"/>
    <mergeCell ref="WNA38:WNI38"/>
    <mergeCell ref="WNJ38:WNR38"/>
    <mergeCell ref="WNS38:WOA38"/>
    <mergeCell ref="WOB38:WOJ38"/>
    <mergeCell ref="WOK38:WOS38"/>
    <mergeCell ref="WOT38:WPB38"/>
    <mergeCell ref="WKY38:WLG38"/>
    <mergeCell ref="WLH38:WLP38"/>
    <mergeCell ref="WLQ38:WLY38"/>
    <mergeCell ref="WLZ38:WMH38"/>
    <mergeCell ref="WMI38:WMQ38"/>
    <mergeCell ref="WMR38:WMZ38"/>
    <mergeCell ref="WIW38:WJE38"/>
    <mergeCell ref="WJF38:WJN38"/>
    <mergeCell ref="WJO38:WJW38"/>
    <mergeCell ref="WJX38:WKF38"/>
    <mergeCell ref="WKG38:WKO38"/>
    <mergeCell ref="WKP38:WKX38"/>
    <mergeCell ref="WTP38:WTX38"/>
    <mergeCell ref="WTY38:WUG38"/>
    <mergeCell ref="WUH38:WUP38"/>
    <mergeCell ref="WUQ38:WUY38"/>
    <mergeCell ref="WUZ38:WVH38"/>
    <mergeCell ref="WRE38:WRM38"/>
    <mergeCell ref="WRN38:WRV38"/>
    <mergeCell ref="WRW38:WSE38"/>
    <mergeCell ref="WSF38:WSN38"/>
    <mergeCell ref="WSO38:WSW38"/>
    <mergeCell ref="WSX38:WTF38"/>
    <mergeCell ref="WPC38:WPK38"/>
    <mergeCell ref="WPL38:WPT38"/>
    <mergeCell ref="WPU38:WQC38"/>
    <mergeCell ref="WQD38:WQL38"/>
    <mergeCell ref="WQM38:WQU38"/>
    <mergeCell ref="WQV38:WRD38"/>
    <mergeCell ref="XDQ38:XDY38"/>
    <mergeCell ref="XDZ38:XEH38"/>
    <mergeCell ref="XEI38:XEQ38"/>
    <mergeCell ref="XER38:XEZ38"/>
    <mergeCell ref="XFA38:XFD38"/>
    <mergeCell ref="A55:I55"/>
    <mergeCell ref="A45:I45"/>
    <mergeCell ref="XBO38:XBW38"/>
    <mergeCell ref="XBX38:XCF38"/>
    <mergeCell ref="XCG38:XCO38"/>
    <mergeCell ref="XCP38:XCX38"/>
    <mergeCell ref="XCY38:XDG38"/>
    <mergeCell ref="XDH38:XDP38"/>
    <mergeCell ref="WZM38:WZU38"/>
    <mergeCell ref="WZV38:XAD38"/>
    <mergeCell ref="XAE38:XAM38"/>
    <mergeCell ref="XAN38:XAV38"/>
    <mergeCell ref="XAW38:XBE38"/>
    <mergeCell ref="XBF38:XBN38"/>
    <mergeCell ref="WXK38:WXS38"/>
    <mergeCell ref="WXT38:WYB38"/>
    <mergeCell ref="WYC38:WYK38"/>
    <mergeCell ref="WYL38:WYT38"/>
    <mergeCell ref="WYU38:WZC38"/>
    <mergeCell ref="WZD38:WZL38"/>
    <mergeCell ref="WVI38:WVQ38"/>
    <mergeCell ref="WVR38:WVZ38"/>
    <mergeCell ref="WWA38:WWI38"/>
    <mergeCell ref="WWJ38:WWR38"/>
    <mergeCell ref="WWS38:WXA38"/>
    <mergeCell ref="WXB38:WXJ38"/>
    <mergeCell ref="WTG38:WTO38"/>
    <mergeCell ref="CV20:DD20"/>
    <mergeCell ref="DE20:DM20"/>
    <mergeCell ref="DN20:DV20"/>
    <mergeCell ref="DW20:EE20"/>
    <mergeCell ref="EF20:EN20"/>
    <mergeCell ref="EO20:EW20"/>
    <mergeCell ref="AT20:BB20"/>
    <mergeCell ref="BC20:BK20"/>
    <mergeCell ref="BL20:BT20"/>
    <mergeCell ref="BU20:CC20"/>
    <mergeCell ref="CD20:CL20"/>
    <mergeCell ref="CM20:CU20"/>
    <mergeCell ref="A67:I67"/>
    <mergeCell ref="A20:I20"/>
    <mergeCell ref="J20:R20"/>
    <mergeCell ref="S20:AA20"/>
    <mergeCell ref="AB20:AJ20"/>
    <mergeCell ref="AK20:AS20"/>
    <mergeCell ref="AK38:AS38"/>
    <mergeCell ref="AT38:BB38"/>
    <mergeCell ref="BC38:BK38"/>
    <mergeCell ref="BL38:BT38"/>
    <mergeCell ref="BU38:CC38"/>
    <mergeCell ref="CD38:CL38"/>
    <mergeCell ref="A60:I60"/>
    <mergeCell ref="A26:I26"/>
    <mergeCell ref="A38:I38"/>
    <mergeCell ref="J38:R38"/>
    <mergeCell ref="S38:AA38"/>
    <mergeCell ref="AB38:AJ38"/>
    <mergeCell ref="JB20:JJ20"/>
    <mergeCell ref="JK20:JS20"/>
    <mergeCell ref="JT20:KB20"/>
    <mergeCell ref="KC20:KK20"/>
    <mergeCell ref="KL20:KT20"/>
    <mergeCell ref="KU20:LC20"/>
    <mergeCell ref="GZ20:HH20"/>
    <mergeCell ref="HI20:HQ20"/>
    <mergeCell ref="HR20:HZ20"/>
    <mergeCell ref="IA20:II20"/>
    <mergeCell ref="IJ20:IR20"/>
    <mergeCell ref="IS20:JA20"/>
    <mergeCell ref="EX20:FF20"/>
    <mergeCell ref="FG20:FO20"/>
    <mergeCell ref="FP20:FX20"/>
    <mergeCell ref="FY20:GG20"/>
    <mergeCell ref="GH20:GP20"/>
    <mergeCell ref="GQ20:GY20"/>
    <mergeCell ref="PH20:PP20"/>
    <mergeCell ref="PQ20:PY20"/>
    <mergeCell ref="PZ20:QH20"/>
    <mergeCell ref="QI20:QQ20"/>
    <mergeCell ref="QR20:QZ20"/>
    <mergeCell ref="RA20:RI20"/>
    <mergeCell ref="NF20:NN20"/>
    <mergeCell ref="NO20:NW20"/>
    <mergeCell ref="NX20:OF20"/>
    <mergeCell ref="OG20:OO20"/>
    <mergeCell ref="OP20:OX20"/>
    <mergeCell ref="OY20:PG20"/>
    <mergeCell ref="LD20:LL20"/>
    <mergeCell ref="LM20:LU20"/>
    <mergeCell ref="LV20:MD20"/>
    <mergeCell ref="ME20:MM20"/>
    <mergeCell ref="MN20:MV20"/>
    <mergeCell ref="MW20:NE20"/>
    <mergeCell ref="VN20:VV20"/>
    <mergeCell ref="VW20:WE20"/>
    <mergeCell ref="WF20:WN20"/>
    <mergeCell ref="WO20:WW20"/>
    <mergeCell ref="WX20:XF20"/>
    <mergeCell ref="XG20:XO20"/>
    <mergeCell ref="TL20:TT20"/>
    <mergeCell ref="TU20:UC20"/>
    <mergeCell ref="UD20:UL20"/>
    <mergeCell ref="UM20:UU20"/>
    <mergeCell ref="UV20:VD20"/>
    <mergeCell ref="VE20:VM20"/>
    <mergeCell ref="RJ20:RR20"/>
    <mergeCell ref="RS20:SA20"/>
    <mergeCell ref="SB20:SJ20"/>
    <mergeCell ref="SK20:SS20"/>
    <mergeCell ref="ST20:TB20"/>
    <mergeCell ref="TC20:TK20"/>
    <mergeCell ref="ABT20:ACB20"/>
    <mergeCell ref="ACC20:ACK20"/>
    <mergeCell ref="ACL20:ACT20"/>
    <mergeCell ref="ACU20:ADC20"/>
    <mergeCell ref="ADD20:ADL20"/>
    <mergeCell ref="ADM20:ADU20"/>
    <mergeCell ref="ZR20:ZZ20"/>
    <mergeCell ref="AAA20:AAI20"/>
    <mergeCell ref="AAJ20:AAR20"/>
    <mergeCell ref="AAS20:ABA20"/>
    <mergeCell ref="ABB20:ABJ20"/>
    <mergeCell ref="ABK20:ABS20"/>
    <mergeCell ref="XP20:XX20"/>
    <mergeCell ref="XY20:YG20"/>
    <mergeCell ref="YH20:YP20"/>
    <mergeCell ref="YQ20:YY20"/>
    <mergeCell ref="YZ20:ZH20"/>
    <mergeCell ref="ZI20:ZQ20"/>
    <mergeCell ref="AHZ20:AIH20"/>
    <mergeCell ref="AII20:AIQ20"/>
    <mergeCell ref="AIR20:AIZ20"/>
    <mergeCell ref="AJA20:AJI20"/>
    <mergeCell ref="AJJ20:AJR20"/>
    <mergeCell ref="AJS20:AKA20"/>
    <mergeCell ref="AFX20:AGF20"/>
    <mergeCell ref="AGG20:AGO20"/>
    <mergeCell ref="AGP20:AGX20"/>
    <mergeCell ref="AGY20:AHG20"/>
    <mergeCell ref="AHH20:AHP20"/>
    <mergeCell ref="AHQ20:AHY20"/>
    <mergeCell ref="ADV20:AED20"/>
    <mergeCell ref="AEE20:AEM20"/>
    <mergeCell ref="AEN20:AEV20"/>
    <mergeCell ref="AEW20:AFE20"/>
    <mergeCell ref="AFF20:AFN20"/>
    <mergeCell ref="AFO20:AFW20"/>
    <mergeCell ref="AOF20:AON20"/>
    <mergeCell ref="AOO20:AOW20"/>
    <mergeCell ref="AOX20:APF20"/>
    <mergeCell ref="APG20:APO20"/>
    <mergeCell ref="APP20:APX20"/>
    <mergeCell ref="APY20:AQG20"/>
    <mergeCell ref="AMD20:AML20"/>
    <mergeCell ref="AMM20:AMU20"/>
    <mergeCell ref="AMV20:AND20"/>
    <mergeCell ref="ANE20:ANM20"/>
    <mergeCell ref="ANN20:ANV20"/>
    <mergeCell ref="ANW20:AOE20"/>
    <mergeCell ref="AKB20:AKJ20"/>
    <mergeCell ref="AKK20:AKS20"/>
    <mergeCell ref="AKT20:ALB20"/>
    <mergeCell ref="ALC20:ALK20"/>
    <mergeCell ref="ALL20:ALT20"/>
    <mergeCell ref="ALU20:AMC20"/>
    <mergeCell ref="AUL20:AUT20"/>
    <mergeCell ref="AUU20:AVC20"/>
    <mergeCell ref="AVD20:AVL20"/>
    <mergeCell ref="AVM20:AVU20"/>
    <mergeCell ref="AVV20:AWD20"/>
    <mergeCell ref="AWE20:AWM20"/>
    <mergeCell ref="ASJ20:ASR20"/>
    <mergeCell ref="ASS20:ATA20"/>
    <mergeCell ref="ATB20:ATJ20"/>
    <mergeCell ref="ATK20:ATS20"/>
    <mergeCell ref="ATT20:AUB20"/>
    <mergeCell ref="AUC20:AUK20"/>
    <mergeCell ref="AQH20:AQP20"/>
    <mergeCell ref="AQQ20:AQY20"/>
    <mergeCell ref="AQZ20:ARH20"/>
    <mergeCell ref="ARI20:ARQ20"/>
    <mergeCell ref="ARR20:ARZ20"/>
    <mergeCell ref="ASA20:ASI20"/>
    <mergeCell ref="BAR20:BAZ20"/>
    <mergeCell ref="BBA20:BBI20"/>
    <mergeCell ref="BBJ20:BBR20"/>
    <mergeCell ref="BBS20:BCA20"/>
    <mergeCell ref="BCB20:BCJ20"/>
    <mergeCell ref="BCK20:BCS20"/>
    <mergeCell ref="AYP20:AYX20"/>
    <mergeCell ref="AYY20:AZG20"/>
    <mergeCell ref="AZH20:AZP20"/>
    <mergeCell ref="AZQ20:AZY20"/>
    <mergeCell ref="AZZ20:BAH20"/>
    <mergeCell ref="BAI20:BAQ20"/>
    <mergeCell ref="AWN20:AWV20"/>
    <mergeCell ref="AWW20:AXE20"/>
    <mergeCell ref="AXF20:AXN20"/>
    <mergeCell ref="AXO20:AXW20"/>
    <mergeCell ref="AXX20:AYF20"/>
    <mergeCell ref="AYG20:AYO20"/>
    <mergeCell ref="BGX20:BHF20"/>
    <mergeCell ref="BHG20:BHO20"/>
    <mergeCell ref="BHP20:BHX20"/>
    <mergeCell ref="BHY20:BIG20"/>
    <mergeCell ref="BIH20:BIP20"/>
    <mergeCell ref="BIQ20:BIY20"/>
    <mergeCell ref="BEV20:BFD20"/>
    <mergeCell ref="BFE20:BFM20"/>
    <mergeCell ref="BFN20:BFV20"/>
    <mergeCell ref="BFW20:BGE20"/>
    <mergeCell ref="BGF20:BGN20"/>
    <mergeCell ref="BGO20:BGW20"/>
    <mergeCell ref="BCT20:BDB20"/>
    <mergeCell ref="BDC20:BDK20"/>
    <mergeCell ref="BDL20:BDT20"/>
    <mergeCell ref="BDU20:BEC20"/>
    <mergeCell ref="BED20:BEL20"/>
    <mergeCell ref="BEM20:BEU20"/>
    <mergeCell ref="BND20:BNL20"/>
    <mergeCell ref="BNM20:BNU20"/>
    <mergeCell ref="BNV20:BOD20"/>
    <mergeCell ref="BOE20:BOM20"/>
    <mergeCell ref="BON20:BOV20"/>
    <mergeCell ref="BOW20:BPE20"/>
    <mergeCell ref="BLB20:BLJ20"/>
    <mergeCell ref="BLK20:BLS20"/>
    <mergeCell ref="BLT20:BMB20"/>
    <mergeCell ref="BMC20:BMK20"/>
    <mergeCell ref="BML20:BMT20"/>
    <mergeCell ref="BMU20:BNC20"/>
    <mergeCell ref="BIZ20:BJH20"/>
    <mergeCell ref="BJI20:BJQ20"/>
    <mergeCell ref="BJR20:BJZ20"/>
    <mergeCell ref="BKA20:BKI20"/>
    <mergeCell ref="BKJ20:BKR20"/>
    <mergeCell ref="BKS20:BLA20"/>
    <mergeCell ref="BTJ20:BTR20"/>
    <mergeCell ref="BTS20:BUA20"/>
    <mergeCell ref="BUB20:BUJ20"/>
    <mergeCell ref="BUK20:BUS20"/>
    <mergeCell ref="BUT20:BVB20"/>
    <mergeCell ref="BVC20:BVK20"/>
    <mergeCell ref="BRH20:BRP20"/>
    <mergeCell ref="BRQ20:BRY20"/>
    <mergeCell ref="BRZ20:BSH20"/>
    <mergeCell ref="BSI20:BSQ20"/>
    <mergeCell ref="BSR20:BSZ20"/>
    <mergeCell ref="BTA20:BTI20"/>
    <mergeCell ref="BPF20:BPN20"/>
    <mergeCell ref="BPO20:BPW20"/>
    <mergeCell ref="BPX20:BQF20"/>
    <mergeCell ref="BQG20:BQO20"/>
    <mergeCell ref="BQP20:BQX20"/>
    <mergeCell ref="BQY20:BRG20"/>
    <mergeCell ref="BZP20:BZX20"/>
    <mergeCell ref="BZY20:CAG20"/>
    <mergeCell ref="CAH20:CAP20"/>
    <mergeCell ref="CAQ20:CAY20"/>
    <mergeCell ref="CAZ20:CBH20"/>
    <mergeCell ref="CBI20:CBQ20"/>
    <mergeCell ref="BXN20:BXV20"/>
    <mergeCell ref="BXW20:BYE20"/>
    <mergeCell ref="BYF20:BYN20"/>
    <mergeCell ref="BYO20:BYW20"/>
    <mergeCell ref="BYX20:BZF20"/>
    <mergeCell ref="BZG20:BZO20"/>
    <mergeCell ref="BVL20:BVT20"/>
    <mergeCell ref="BVU20:BWC20"/>
    <mergeCell ref="BWD20:BWL20"/>
    <mergeCell ref="BWM20:BWU20"/>
    <mergeCell ref="BWV20:BXD20"/>
    <mergeCell ref="BXE20:BXM20"/>
    <mergeCell ref="CFV20:CGD20"/>
    <mergeCell ref="CGE20:CGM20"/>
    <mergeCell ref="CGN20:CGV20"/>
    <mergeCell ref="CGW20:CHE20"/>
    <mergeCell ref="CHF20:CHN20"/>
    <mergeCell ref="CHO20:CHW20"/>
    <mergeCell ref="CDT20:CEB20"/>
    <mergeCell ref="CEC20:CEK20"/>
    <mergeCell ref="CEL20:CET20"/>
    <mergeCell ref="CEU20:CFC20"/>
    <mergeCell ref="CFD20:CFL20"/>
    <mergeCell ref="CFM20:CFU20"/>
    <mergeCell ref="CBR20:CBZ20"/>
    <mergeCell ref="CCA20:CCI20"/>
    <mergeCell ref="CCJ20:CCR20"/>
    <mergeCell ref="CCS20:CDA20"/>
    <mergeCell ref="CDB20:CDJ20"/>
    <mergeCell ref="CDK20:CDS20"/>
    <mergeCell ref="CMB20:CMJ20"/>
    <mergeCell ref="CMK20:CMS20"/>
    <mergeCell ref="CMT20:CNB20"/>
    <mergeCell ref="CNC20:CNK20"/>
    <mergeCell ref="CNL20:CNT20"/>
    <mergeCell ref="CNU20:COC20"/>
    <mergeCell ref="CJZ20:CKH20"/>
    <mergeCell ref="CKI20:CKQ20"/>
    <mergeCell ref="CKR20:CKZ20"/>
    <mergeCell ref="CLA20:CLI20"/>
    <mergeCell ref="CLJ20:CLR20"/>
    <mergeCell ref="CLS20:CMA20"/>
    <mergeCell ref="CHX20:CIF20"/>
    <mergeCell ref="CIG20:CIO20"/>
    <mergeCell ref="CIP20:CIX20"/>
    <mergeCell ref="CIY20:CJG20"/>
    <mergeCell ref="CJH20:CJP20"/>
    <mergeCell ref="CJQ20:CJY20"/>
    <mergeCell ref="CSH20:CSP20"/>
    <mergeCell ref="CSQ20:CSY20"/>
    <mergeCell ref="CSZ20:CTH20"/>
    <mergeCell ref="CTI20:CTQ20"/>
    <mergeCell ref="CTR20:CTZ20"/>
    <mergeCell ref="CUA20:CUI20"/>
    <mergeCell ref="CQF20:CQN20"/>
    <mergeCell ref="CQO20:CQW20"/>
    <mergeCell ref="CQX20:CRF20"/>
    <mergeCell ref="CRG20:CRO20"/>
    <mergeCell ref="CRP20:CRX20"/>
    <mergeCell ref="CRY20:CSG20"/>
    <mergeCell ref="COD20:COL20"/>
    <mergeCell ref="COM20:COU20"/>
    <mergeCell ref="COV20:CPD20"/>
    <mergeCell ref="CPE20:CPM20"/>
    <mergeCell ref="CPN20:CPV20"/>
    <mergeCell ref="CPW20:CQE20"/>
    <mergeCell ref="CYN20:CYV20"/>
    <mergeCell ref="CYW20:CZE20"/>
    <mergeCell ref="CZF20:CZN20"/>
    <mergeCell ref="CZO20:CZW20"/>
    <mergeCell ref="CZX20:DAF20"/>
    <mergeCell ref="DAG20:DAO20"/>
    <mergeCell ref="CWL20:CWT20"/>
    <mergeCell ref="CWU20:CXC20"/>
    <mergeCell ref="CXD20:CXL20"/>
    <mergeCell ref="CXM20:CXU20"/>
    <mergeCell ref="CXV20:CYD20"/>
    <mergeCell ref="CYE20:CYM20"/>
    <mergeCell ref="CUJ20:CUR20"/>
    <mergeCell ref="CUS20:CVA20"/>
    <mergeCell ref="CVB20:CVJ20"/>
    <mergeCell ref="CVK20:CVS20"/>
    <mergeCell ref="CVT20:CWB20"/>
    <mergeCell ref="CWC20:CWK20"/>
    <mergeCell ref="DET20:DFB20"/>
    <mergeCell ref="DFC20:DFK20"/>
    <mergeCell ref="DFL20:DFT20"/>
    <mergeCell ref="DFU20:DGC20"/>
    <mergeCell ref="DGD20:DGL20"/>
    <mergeCell ref="DGM20:DGU20"/>
    <mergeCell ref="DCR20:DCZ20"/>
    <mergeCell ref="DDA20:DDI20"/>
    <mergeCell ref="DDJ20:DDR20"/>
    <mergeCell ref="DDS20:DEA20"/>
    <mergeCell ref="DEB20:DEJ20"/>
    <mergeCell ref="DEK20:DES20"/>
    <mergeCell ref="DAP20:DAX20"/>
    <mergeCell ref="DAY20:DBG20"/>
    <mergeCell ref="DBH20:DBP20"/>
    <mergeCell ref="DBQ20:DBY20"/>
    <mergeCell ref="DBZ20:DCH20"/>
    <mergeCell ref="DCI20:DCQ20"/>
    <mergeCell ref="DKZ20:DLH20"/>
    <mergeCell ref="DLI20:DLQ20"/>
    <mergeCell ref="DLR20:DLZ20"/>
    <mergeCell ref="DMA20:DMI20"/>
    <mergeCell ref="DMJ20:DMR20"/>
    <mergeCell ref="DMS20:DNA20"/>
    <mergeCell ref="DIX20:DJF20"/>
    <mergeCell ref="DJG20:DJO20"/>
    <mergeCell ref="DJP20:DJX20"/>
    <mergeCell ref="DJY20:DKG20"/>
    <mergeCell ref="DKH20:DKP20"/>
    <mergeCell ref="DKQ20:DKY20"/>
    <mergeCell ref="DGV20:DHD20"/>
    <mergeCell ref="DHE20:DHM20"/>
    <mergeCell ref="DHN20:DHV20"/>
    <mergeCell ref="DHW20:DIE20"/>
    <mergeCell ref="DIF20:DIN20"/>
    <mergeCell ref="DIO20:DIW20"/>
    <mergeCell ref="DRF20:DRN20"/>
    <mergeCell ref="DRO20:DRW20"/>
    <mergeCell ref="DRX20:DSF20"/>
    <mergeCell ref="DSG20:DSO20"/>
    <mergeCell ref="DSP20:DSX20"/>
    <mergeCell ref="DSY20:DTG20"/>
    <mergeCell ref="DPD20:DPL20"/>
    <mergeCell ref="DPM20:DPU20"/>
    <mergeCell ref="DPV20:DQD20"/>
    <mergeCell ref="DQE20:DQM20"/>
    <mergeCell ref="DQN20:DQV20"/>
    <mergeCell ref="DQW20:DRE20"/>
    <mergeCell ref="DNB20:DNJ20"/>
    <mergeCell ref="DNK20:DNS20"/>
    <mergeCell ref="DNT20:DOB20"/>
    <mergeCell ref="DOC20:DOK20"/>
    <mergeCell ref="DOL20:DOT20"/>
    <mergeCell ref="DOU20:DPC20"/>
    <mergeCell ref="DXL20:DXT20"/>
    <mergeCell ref="DXU20:DYC20"/>
    <mergeCell ref="DYD20:DYL20"/>
    <mergeCell ref="DYM20:DYU20"/>
    <mergeCell ref="DYV20:DZD20"/>
    <mergeCell ref="DZE20:DZM20"/>
    <mergeCell ref="DVJ20:DVR20"/>
    <mergeCell ref="DVS20:DWA20"/>
    <mergeCell ref="DWB20:DWJ20"/>
    <mergeCell ref="DWK20:DWS20"/>
    <mergeCell ref="DWT20:DXB20"/>
    <mergeCell ref="DXC20:DXK20"/>
    <mergeCell ref="DTH20:DTP20"/>
    <mergeCell ref="DTQ20:DTY20"/>
    <mergeCell ref="DTZ20:DUH20"/>
    <mergeCell ref="DUI20:DUQ20"/>
    <mergeCell ref="DUR20:DUZ20"/>
    <mergeCell ref="DVA20:DVI20"/>
    <mergeCell ref="EDR20:EDZ20"/>
    <mergeCell ref="EEA20:EEI20"/>
    <mergeCell ref="EEJ20:EER20"/>
    <mergeCell ref="EES20:EFA20"/>
    <mergeCell ref="EFB20:EFJ20"/>
    <mergeCell ref="EFK20:EFS20"/>
    <mergeCell ref="EBP20:EBX20"/>
    <mergeCell ref="EBY20:ECG20"/>
    <mergeCell ref="ECH20:ECP20"/>
    <mergeCell ref="ECQ20:ECY20"/>
    <mergeCell ref="ECZ20:EDH20"/>
    <mergeCell ref="EDI20:EDQ20"/>
    <mergeCell ref="DZN20:DZV20"/>
    <mergeCell ref="DZW20:EAE20"/>
    <mergeCell ref="EAF20:EAN20"/>
    <mergeCell ref="EAO20:EAW20"/>
    <mergeCell ref="EAX20:EBF20"/>
    <mergeCell ref="EBG20:EBO20"/>
    <mergeCell ref="EJX20:EKF20"/>
    <mergeCell ref="EKG20:EKO20"/>
    <mergeCell ref="EKP20:EKX20"/>
    <mergeCell ref="EKY20:ELG20"/>
    <mergeCell ref="ELH20:ELP20"/>
    <mergeCell ref="ELQ20:ELY20"/>
    <mergeCell ref="EHV20:EID20"/>
    <mergeCell ref="EIE20:EIM20"/>
    <mergeCell ref="EIN20:EIV20"/>
    <mergeCell ref="EIW20:EJE20"/>
    <mergeCell ref="EJF20:EJN20"/>
    <mergeCell ref="EJO20:EJW20"/>
    <mergeCell ref="EFT20:EGB20"/>
    <mergeCell ref="EGC20:EGK20"/>
    <mergeCell ref="EGL20:EGT20"/>
    <mergeCell ref="EGU20:EHC20"/>
    <mergeCell ref="EHD20:EHL20"/>
    <mergeCell ref="EHM20:EHU20"/>
    <mergeCell ref="EQD20:EQL20"/>
    <mergeCell ref="EQM20:EQU20"/>
    <mergeCell ref="EQV20:ERD20"/>
    <mergeCell ref="ERE20:ERM20"/>
    <mergeCell ref="ERN20:ERV20"/>
    <mergeCell ref="ERW20:ESE20"/>
    <mergeCell ref="EOB20:EOJ20"/>
    <mergeCell ref="EOK20:EOS20"/>
    <mergeCell ref="EOT20:EPB20"/>
    <mergeCell ref="EPC20:EPK20"/>
    <mergeCell ref="EPL20:EPT20"/>
    <mergeCell ref="EPU20:EQC20"/>
    <mergeCell ref="ELZ20:EMH20"/>
    <mergeCell ref="EMI20:EMQ20"/>
    <mergeCell ref="EMR20:EMZ20"/>
    <mergeCell ref="ENA20:ENI20"/>
    <mergeCell ref="ENJ20:ENR20"/>
    <mergeCell ref="ENS20:EOA20"/>
    <mergeCell ref="EWJ20:EWR20"/>
    <mergeCell ref="EWS20:EXA20"/>
    <mergeCell ref="EXB20:EXJ20"/>
    <mergeCell ref="EXK20:EXS20"/>
    <mergeCell ref="EXT20:EYB20"/>
    <mergeCell ref="EYC20:EYK20"/>
    <mergeCell ref="EUH20:EUP20"/>
    <mergeCell ref="EUQ20:EUY20"/>
    <mergeCell ref="EUZ20:EVH20"/>
    <mergeCell ref="EVI20:EVQ20"/>
    <mergeCell ref="EVR20:EVZ20"/>
    <mergeCell ref="EWA20:EWI20"/>
    <mergeCell ref="ESF20:ESN20"/>
    <mergeCell ref="ESO20:ESW20"/>
    <mergeCell ref="ESX20:ETF20"/>
    <mergeCell ref="ETG20:ETO20"/>
    <mergeCell ref="ETP20:ETX20"/>
    <mergeCell ref="ETY20:EUG20"/>
    <mergeCell ref="FCP20:FCX20"/>
    <mergeCell ref="FCY20:FDG20"/>
    <mergeCell ref="FDH20:FDP20"/>
    <mergeCell ref="FDQ20:FDY20"/>
    <mergeCell ref="FDZ20:FEH20"/>
    <mergeCell ref="FEI20:FEQ20"/>
    <mergeCell ref="FAN20:FAV20"/>
    <mergeCell ref="FAW20:FBE20"/>
    <mergeCell ref="FBF20:FBN20"/>
    <mergeCell ref="FBO20:FBW20"/>
    <mergeCell ref="FBX20:FCF20"/>
    <mergeCell ref="FCG20:FCO20"/>
    <mergeCell ref="EYL20:EYT20"/>
    <mergeCell ref="EYU20:EZC20"/>
    <mergeCell ref="EZD20:EZL20"/>
    <mergeCell ref="EZM20:EZU20"/>
    <mergeCell ref="EZV20:FAD20"/>
    <mergeCell ref="FAE20:FAM20"/>
    <mergeCell ref="FIV20:FJD20"/>
    <mergeCell ref="FJE20:FJM20"/>
    <mergeCell ref="FJN20:FJV20"/>
    <mergeCell ref="FJW20:FKE20"/>
    <mergeCell ref="FKF20:FKN20"/>
    <mergeCell ref="FKO20:FKW20"/>
    <mergeCell ref="FGT20:FHB20"/>
    <mergeCell ref="FHC20:FHK20"/>
    <mergeCell ref="FHL20:FHT20"/>
    <mergeCell ref="FHU20:FIC20"/>
    <mergeCell ref="FID20:FIL20"/>
    <mergeCell ref="FIM20:FIU20"/>
    <mergeCell ref="FER20:FEZ20"/>
    <mergeCell ref="FFA20:FFI20"/>
    <mergeCell ref="FFJ20:FFR20"/>
    <mergeCell ref="FFS20:FGA20"/>
    <mergeCell ref="FGB20:FGJ20"/>
    <mergeCell ref="FGK20:FGS20"/>
    <mergeCell ref="FPB20:FPJ20"/>
    <mergeCell ref="FPK20:FPS20"/>
    <mergeCell ref="FPT20:FQB20"/>
    <mergeCell ref="FQC20:FQK20"/>
    <mergeCell ref="FQL20:FQT20"/>
    <mergeCell ref="FQU20:FRC20"/>
    <mergeCell ref="FMZ20:FNH20"/>
    <mergeCell ref="FNI20:FNQ20"/>
    <mergeCell ref="FNR20:FNZ20"/>
    <mergeCell ref="FOA20:FOI20"/>
    <mergeCell ref="FOJ20:FOR20"/>
    <mergeCell ref="FOS20:FPA20"/>
    <mergeCell ref="FKX20:FLF20"/>
    <mergeCell ref="FLG20:FLO20"/>
    <mergeCell ref="FLP20:FLX20"/>
    <mergeCell ref="FLY20:FMG20"/>
    <mergeCell ref="FMH20:FMP20"/>
    <mergeCell ref="FMQ20:FMY20"/>
    <mergeCell ref="FVH20:FVP20"/>
    <mergeCell ref="FVQ20:FVY20"/>
    <mergeCell ref="FVZ20:FWH20"/>
    <mergeCell ref="FWI20:FWQ20"/>
    <mergeCell ref="FWR20:FWZ20"/>
    <mergeCell ref="FXA20:FXI20"/>
    <mergeCell ref="FTF20:FTN20"/>
    <mergeCell ref="FTO20:FTW20"/>
    <mergeCell ref="FTX20:FUF20"/>
    <mergeCell ref="FUG20:FUO20"/>
    <mergeCell ref="FUP20:FUX20"/>
    <mergeCell ref="FUY20:FVG20"/>
    <mergeCell ref="FRD20:FRL20"/>
    <mergeCell ref="FRM20:FRU20"/>
    <mergeCell ref="FRV20:FSD20"/>
    <mergeCell ref="FSE20:FSM20"/>
    <mergeCell ref="FSN20:FSV20"/>
    <mergeCell ref="FSW20:FTE20"/>
    <mergeCell ref="GBN20:GBV20"/>
    <mergeCell ref="GBW20:GCE20"/>
    <mergeCell ref="GCF20:GCN20"/>
    <mergeCell ref="GCO20:GCW20"/>
    <mergeCell ref="GCX20:GDF20"/>
    <mergeCell ref="GDG20:GDO20"/>
    <mergeCell ref="FZL20:FZT20"/>
    <mergeCell ref="FZU20:GAC20"/>
    <mergeCell ref="GAD20:GAL20"/>
    <mergeCell ref="GAM20:GAU20"/>
    <mergeCell ref="GAV20:GBD20"/>
    <mergeCell ref="GBE20:GBM20"/>
    <mergeCell ref="FXJ20:FXR20"/>
    <mergeCell ref="FXS20:FYA20"/>
    <mergeCell ref="FYB20:FYJ20"/>
    <mergeCell ref="FYK20:FYS20"/>
    <mergeCell ref="FYT20:FZB20"/>
    <mergeCell ref="FZC20:FZK20"/>
    <mergeCell ref="GHT20:GIB20"/>
    <mergeCell ref="GIC20:GIK20"/>
    <mergeCell ref="GIL20:GIT20"/>
    <mergeCell ref="GIU20:GJC20"/>
    <mergeCell ref="GJD20:GJL20"/>
    <mergeCell ref="GJM20:GJU20"/>
    <mergeCell ref="GFR20:GFZ20"/>
    <mergeCell ref="GGA20:GGI20"/>
    <mergeCell ref="GGJ20:GGR20"/>
    <mergeCell ref="GGS20:GHA20"/>
    <mergeCell ref="GHB20:GHJ20"/>
    <mergeCell ref="GHK20:GHS20"/>
    <mergeCell ref="GDP20:GDX20"/>
    <mergeCell ref="GDY20:GEG20"/>
    <mergeCell ref="GEH20:GEP20"/>
    <mergeCell ref="GEQ20:GEY20"/>
    <mergeCell ref="GEZ20:GFH20"/>
    <mergeCell ref="GFI20:GFQ20"/>
    <mergeCell ref="GNZ20:GOH20"/>
    <mergeCell ref="GOI20:GOQ20"/>
    <mergeCell ref="GOR20:GOZ20"/>
    <mergeCell ref="GPA20:GPI20"/>
    <mergeCell ref="GPJ20:GPR20"/>
    <mergeCell ref="GPS20:GQA20"/>
    <mergeCell ref="GLX20:GMF20"/>
    <mergeCell ref="GMG20:GMO20"/>
    <mergeCell ref="GMP20:GMX20"/>
    <mergeCell ref="GMY20:GNG20"/>
    <mergeCell ref="GNH20:GNP20"/>
    <mergeCell ref="GNQ20:GNY20"/>
    <mergeCell ref="GJV20:GKD20"/>
    <mergeCell ref="GKE20:GKM20"/>
    <mergeCell ref="GKN20:GKV20"/>
    <mergeCell ref="GKW20:GLE20"/>
    <mergeCell ref="GLF20:GLN20"/>
    <mergeCell ref="GLO20:GLW20"/>
    <mergeCell ref="GUF20:GUN20"/>
    <mergeCell ref="GUO20:GUW20"/>
    <mergeCell ref="GUX20:GVF20"/>
    <mergeCell ref="GVG20:GVO20"/>
    <mergeCell ref="GVP20:GVX20"/>
    <mergeCell ref="GVY20:GWG20"/>
    <mergeCell ref="GSD20:GSL20"/>
    <mergeCell ref="GSM20:GSU20"/>
    <mergeCell ref="GSV20:GTD20"/>
    <mergeCell ref="GTE20:GTM20"/>
    <mergeCell ref="GTN20:GTV20"/>
    <mergeCell ref="GTW20:GUE20"/>
    <mergeCell ref="GQB20:GQJ20"/>
    <mergeCell ref="GQK20:GQS20"/>
    <mergeCell ref="GQT20:GRB20"/>
    <mergeCell ref="GRC20:GRK20"/>
    <mergeCell ref="GRL20:GRT20"/>
    <mergeCell ref="GRU20:GSC20"/>
    <mergeCell ref="HAL20:HAT20"/>
    <mergeCell ref="HAU20:HBC20"/>
    <mergeCell ref="HBD20:HBL20"/>
    <mergeCell ref="HBM20:HBU20"/>
    <mergeCell ref="HBV20:HCD20"/>
    <mergeCell ref="HCE20:HCM20"/>
    <mergeCell ref="GYJ20:GYR20"/>
    <mergeCell ref="GYS20:GZA20"/>
    <mergeCell ref="GZB20:GZJ20"/>
    <mergeCell ref="GZK20:GZS20"/>
    <mergeCell ref="GZT20:HAB20"/>
    <mergeCell ref="HAC20:HAK20"/>
    <mergeCell ref="GWH20:GWP20"/>
    <mergeCell ref="GWQ20:GWY20"/>
    <mergeCell ref="GWZ20:GXH20"/>
    <mergeCell ref="GXI20:GXQ20"/>
    <mergeCell ref="GXR20:GXZ20"/>
    <mergeCell ref="GYA20:GYI20"/>
    <mergeCell ref="HGR20:HGZ20"/>
    <mergeCell ref="HHA20:HHI20"/>
    <mergeCell ref="HHJ20:HHR20"/>
    <mergeCell ref="HHS20:HIA20"/>
    <mergeCell ref="HIB20:HIJ20"/>
    <mergeCell ref="HIK20:HIS20"/>
    <mergeCell ref="HEP20:HEX20"/>
    <mergeCell ref="HEY20:HFG20"/>
    <mergeCell ref="HFH20:HFP20"/>
    <mergeCell ref="HFQ20:HFY20"/>
    <mergeCell ref="HFZ20:HGH20"/>
    <mergeCell ref="HGI20:HGQ20"/>
    <mergeCell ref="HCN20:HCV20"/>
    <mergeCell ref="HCW20:HDE20"/>
    <mergeCell ref="HDF20:HDN20"/>
    <mergeCell ref="HDO20:HDW20"/>
    <mergeCell ref="HDX20:HEF20"/>
    <mergeCell ref="HEG20:HEO20"/>
    <mergeCell ref="HMX20:HNF20"/>
    <mergeCell ref="HNG20:HNO20"/>
    <mergeCell ref="HNP20:HNX20"/>
    <mergeCell ref="HNY20:HOG20"/>
    <mergeCell ref="HOH20:HOP20"/>
    <mergeCell ref="HOQ20:HOY20"/>
    <mergeCell ref="HKV20:HLD20"/>
    <mergeCell ref="HLE20:HLM20"/>
    <mergeCell ref="HLN20:HLV20"/>
    <mergeCell ref="HLW20:HME20"/>
    <mergeCell ref="HMF20:HMN20"/>
    <mergeCell ref="HMO20:HMW20"/>
    <mergeCell ref="HIT20:HJB20"/>
    <mergeCell ref="HJC20:HJK20"/>
    <mergeCell ref="HJL20:HJT20"/>
    <mergeCell ref="HJU20:HKC20"/>
    <mergeCell ref="HKD20:HKL20"/>
    <mergeCell ref="HKM20:HKU20"/>
    <mergeCell ref="HTD20:HTL20"/>
    <mergeCell ref="HTM20:HTU20"/>
    <mergeCell ref="HTV20:HUD20"/>
    <mergeCell ref="HUE20:HUM20"/>
    <mergeCell ref="HUN20:HUV20"/>
    <mergeCell ref="HUW20:HVE20"/>
    <mergeCell ref="HRB20:HRJ20"/>
    <mergeCell ref="HRK20:HRS20"/>
    <mergeCell ref="HRT20:HSB20"/>
    <mergeCell ref="HSC20:HSK20"/>
    <mergeCell ref="HSL20:HST20"/>
    <mergeCell ref="HSU20:HTC20"/>
    <mergeCell ref="HOZ20:HPH20"/>
    <mergeCell ref="HPI20:HPQ20"/>
    <mergeCell ref="HPR20:HPZ20"/>
    <mergeCell ref="HQA20:HQI20"/>
    <mergeCell ref="HQJ20:HQR20"/>
    <mergeCell ref="HQS20:HRA20"/>
    <mergeCell ref="HZJ20:HZR20"/>
    <mergeCell ref="HZS20:IAA20"/>
    <mergeCell ref="IAB20:IAJ20"/>
    <mergeCell ref="IAK20:IAS20"/>
    <mergeCell ref="IAT20:IBB20"/>
    <mergeCell ref="IBC20:IBK20"/>
    <mergeCell ref="HXH20:HXP20"/>
    <mergeCell ref="HXQ20:HXY20"/>
    <mergeCell ref="HXZ20:HYH20"/>
    <mergeCell ref="HYI20:HYQ20"/>
    <mergeCell ref="HYR20:HYZ20"/>
    <mergeCell ref="HZA20:HZI20"/>
    <mergeCell ref="HVF20:HVN20"/>
    <mergeCell ref="HVO20:HVW20"/>
    <mergeCell ref="HVX20:HWF20"/>
    <mergeCell ref="HWG20:HWO20"/>
    <mergeCell ref="HWP20:HWX20"/>
    <mergeCell ref="HWY20:HXG20"/>
    <mergeCell ref="IFP20:IFX20"/>
    <mergeCell ref="IFY20:IGG20"/>
    <mergeCell ref="IGH20:IGP20"/>
    <mergeCell ref="IGQ20:IGY20"/>
    <mergeCell ref="IGZ20:IHH20"/>
    <mergeCell ref="IHI20:IHQ20"/>
    <mergeCell ref="IDN20:IDV20"/>
    <mergeCell ref="IDW20:IEE20"/>
    <mergeCell ref="IEF20:IEN20"/>
    <mergeCell ref="IEO20:IEW20"/>
    <mergeCell ref="IEX20:IFF20"/>
    <mergeCell ref="IFG20:IFO20"/>
    <mergeCell ref="IBL20:IBT20"/>
    <mergeCell ref="IBU20:ICC20"/>
    <mergeCell ref="ICD20:ICL20"/>
    <mergeCell ref="ICM20:ICU20"/>
    <mergeCell ref="ICV20:IDD20"/>
    <mergeCell ref="IDE20:IDM20"/>
    <mergeCell ref="ILV20:IMD20"/>
    <mergeCell ref="IME20:IMM20"/>
    <mergeCell ref="IMN20:IMV20"/>
    <mergeCell ref="IMW20:INE20"/>
    <mergeCell ref="INF20:INN20"/>
    <mergeCell ref="INO20:INW20"/>
    <mergeCell ref="IJT20:IKB20"/>
    <mergeCell ref="IKC20:IKK20"/>
    <mergeCell ref="IKL20:IKT20"/>
    <mergeCell ref="IKU20:ILC20"/>
    <mergeCell ref="ILD20:ILL20"/>
    <mergeCell ref="ILM20:ILU20"/>
    <mergeCell ref="IHR20:IHZ20"/>
    <mergeCell ref="IIA20:III20"/>
    <mergeCell ref="IIJ20:IIR20"/>
    <mergeCell ref="IIS20:IJA20"/>
    <mergeCell ref="IJB20:IJJ20"/>
    <mergeCell ref="IJK20:IJS20"/>
    <mergeCell ref="ISB20:ISJ20"/>
    <mergeCell ref="ISK20:ISS20"/>
    <mergeCell ref="IST20:ITB20"/>
    <mergeCell ref="ITC20:ITK20"/>
    <mergeCell ref="ITL20:ITT20"/>
    <mergeCell ref="ITU20:IUC20"/>
    <mergeCell ref="IPZ20:IQH20"/>
    <mergeCell ref="IQI20:IQQ20"/>
    <mergeCell ref="IQR20:IQZ20"/>
    <mergeCell ref="IRA20:IRI20"/>
    <mergeCell ref="IRJ20:IRR20"/>
    <mergeCell ref="IRS20:ISA20"/>
    <mergeCell ref="INX20:IOF20"/>
    <mergeCell ref="IOG20:IOO20"/>
    <mergeCell ref="IOP20:IOX20"/>
    <mergeCell ref="IOY20:IPG20"/>
    <mergeCell ref="IPH20:IPP20"/>
    <mergeCell ref="IPQ20:IPY20"/>
    <mergeCell ref="IYH20:IYP20"/>
    <mergeCell ref="IYQ20:IYY20"/>
    <mergeCell ref="IYZ20:IZH20"/>
    <mergeCell ref="IZI20:IZQ20"/>
    <mergeCell ref="IZR20:IZZ20"/>
    <mergeCell ref="JAA20:JAI20"/>
    <mergeCell ref="IWF20:IWN20"/>
    <mergeCell ref="IWO20:IWW20"/>
    <mergeCell ref="IWX20:IXF20"/>
    <mergeCell ref="IXG20:IXO20"/>
    <mergeCell ref="IXP20:IXX20"/>
    <mergeCell ref="IXY20:IYG20"/>
    <mergeCell ref="IUD20:IUL20"/>
    <mergeCell ref="IUM20:IUU20"/>
    <mergeCell ref="IUV20:IVD20"/>
    <mergeCell ref="IVE20:IVM20"/>
    <mergeCell ref="IVN20:IVV20"/>
    <mergeCell ref="IVW20:IWE20"/>
    <mergeCell ref="JEN20:JEV20"/>
    <mergeCell ref="JEW20:JFE20"/>
    <mergeCell ref="JFF20:JFN20"/>
    <mergeCell ref="JFO20:JFW20"/>
    <mergeCell ref="JFX20:JGF20"/>
    <mergeCell ref="JGG20:JGO20"/>
    <mergeCell ref="JCL20:JCT20"/>
    <mergeCell ref="JCU20:JDC20"/>
    <mergeCell ref="JDD20:JDL20"/>
    <mergeCell ref="JDM20:JDU20"/>
    <mergeCell ref="JDV20:JED20"/>
    <mergeCell ref="JEE20:JEM20"/>
    <mergeCell ref="JAJ20:JAR20"/>
    <mergeCell ref="JAS20:JBA20"/>
    <mergeCell ref="JBB20:JBJ20"/>
    <mergeCell ref="JBK20:JBS20"/>
    <mergeCell ref="JBT20:JCB20"/>
    <mergeCell ref="JCC20:JCK20"/>
    <mergeCell ref="JKT20:JLB20"/>
    <mergeCell ref="JLC20:JLK20"/>
    <mergeCell ref="JLL20:JLT20"/>
    <mergeCell ref="JLU20:JMC20"/>
    <mergeCell ref="JMD20:JML20"/>
    <mergeCell ref="JMM20:JMU20"/>
    <mergeCell ref="JIR20:JIZ20"/>
    <mergeCell ref="JJA20:JJI20"/>
    <mergeCell ref="JJJ20:JJR20"/>
    <mergeCell ref="JJS20:JKA20"/>
    <mergeCell ref="JKB20:JKJ20"/>
    <mergeCell ref="JKK20:JKS20"/>
    <mergeCell ref="JGP20:JGX20"/>
    <mergeCell ref="JGY20:JHG20"/>
    <mergeCell ref="JHH20:JHP20"/>
    <mergeCell ref="JHQ20:JHY20"/>
    <mergeCell ref="JHZ20:JIH20"/>
    <mergeCell ref="JII20:JIQ20"/>
    <mergeCell ref="JQZ20:JRH20"/>
    <mergeCell ref="JRI20:JRQ20"/>
    <mergeCell ref="JRR20:JRZ20"/>
    <mergeCell ref="JSA20:JSI20"/>
    <mergeCell ref="JSJ20:JSR20"/>
    <mergeCell ref="JSS20:JTA20"/>
    <mergeCell ref="JOX20:JPF20"/>
    <mergeCell ref="JPG20:JPO20"/>
    <mergeCell ref="JPP20:JPX20"/>
    <mergeCell ref="JPY20:JQG20"/>
    <mergeCell ref="JQH20:JQP20"/>
    <mergeCell ref="JQQ20:JQY20"/>
    <mergeCell ref="JMV20:JND20"/>
    <mergeCell ref="JNE20:JNM20"/>
    <mergeCell ref="JNN20:JNV20"/>
    <mergeCell ref="JNW20:JOE20"/>
    <mergeCell ref="JOF20:JON20"/>
    <mergeCell ref="JOO20:JOW20"/>
    <mergeCell ref="JXF20:JXN20"/>
    <mergeCell ref="JXO20:JXW20"/>
    <mergeCell ref="JXX20:JYF20"/>
    <mergeCell ref="JYG20:JYO20"/>
    <mergeCell ref="JYP20:JYX20"/>
    <mergeCell ref="JYY20:JZG20"/>
    <mergeCell ref="JVD20:JVL20"/>
    <mergeCell ref="JVM20:JVU20"/>
    <mergeCell ref="JVV20:JWD20"/>
    <mergeCell ref="JWE20:JWM20"/>
    <mergeCell ref="JWN20:JWV20"/>
    <mergeCell ref="JWW20:JXE20"/>
    <mergeCell ref="JTB20:JTJ20"/>
    <mergeCell ref="JTK20:JTS20"/>
    <mergeCell ref="JTT20:JUB20"/>
    <mergeCell ref="JUC20:JUK20"/>
    <mergeCell ref="JUL20:JUT20"/>
    <mergeCell ref="JUU20:JVC20"/>
    <mergeCell ref="KDL20:KDT20"/>
    <mergeCell ref="KDU20:KEC20"/>
    <mergeCell ref="KED20:KEL20"/>
    <mergeCell ref="KEM20:KEU20"/>
    <mergeCell ref="KEV20:KFD20"/>
    <mergeCell ref="KFE20:KFM20"/>
    <mergeCell ref="KBJ20:KBR20"/>
    <mergeCell ref="KBS20:KCA20"/>
    <mergeCell ref="KCB20:KCJ20"/>
    <mergeCell ref="KCK20:KCS20"/>
    <mergeCell ref="KCT20:KDB20"/>
    <mergeCell ref="KDC20:KDK20"/>
    <mergeCell ref="JZH20:JZP20"/>
    <mergeCell ref="JZQ20:JZY20"/>
    <mergeCell ref="JZZ20:KAH20"/>
    <mergeCell ref="KAI20:KAQ20"/>
    <mergeCell ref="KAR20:KAZ20"/>
    <mergeCell ref="KBA20:KBI20"/>
    <mergeCell ref="KJR20:KJZ20"/>
    <mergeCell ref="KKA20:KKI20"/>
    <mergeCell ref="KKJ20:KKR20"/>
    <mergeCell ref="KKS20:KLA20"/>
    <mergeCell ref="KLB20:KLJ20"/>
    <mergeCell ref="KLK20:KLS20"/>
    <mergeCell ref="KHP20:KHX20"/>
    <mergeCell ref="KHY20:KIG20"/>
    <mergeCell ref="KIH20:KIP20"/>
    <mergeCell ref="KIQ20:KIY20"/>
    <mergeCell ref="KIZ20:KJH20"/>
    <mergeCell ref="KJI20:KJQ20"/>
    <mergeCell ref="KFN20:KFV20"/>
    <mergeCell ref="KFW20:KGE20"/>
    <mergeCell ref="KGF20:KGN20"/>
    <mergeCell ref="KGO20:KGW20"/>
    <mergeCell ref="KGX20:KHF20"/>
    <mergeCell ref="KHG20:KHO20"/>
    <mergeCell ref="KPX20:KQF20"/>
    <mergeCell ref="KQG20:KQO20"/>
    <mergeCell ref="KQP20:KQX20"/>
    <mergeCell ref="KQY20:KRG20"/>
    <mergeCell ref="KRH20:KRP20"/>
    <mergeCell ref="KRQ20:KRY20"/>
    <mergeCell ref="KNV20:KOD20"/>
    <mergeCell ref="KOE20:KOM20"/>
    <mergeCell ref="KON20:KOV20"/>
    <mergeCell ref="KOW20:KPE20"/>
    <mergeCell ref="KPF20:KPN20"/>
    <mergeCell ref="KPO20:KPW20"/>
    <mergeCell ref="KLT20:KMB20"/>
    <mergeCell ref="KMC20:KMK20"/>
    <mergeCell ref="KML20:KMT20"/>
    <mergeCell ref="KMU20:KNC20"/>
    <mergeCell ref="KND20:KNL20"/>
    <mergeCell ref="KNM20:KNU20"/>
    <mergeCell ref="KWD20:KWL20"/>
    <mergeCell ref="KWM20:KWU20"/>
    <mergeCell ref="KWV20:KXD20"/>
    <mergeCell ref="KXE20:KXM20"/>
    <mergeCell ref="KXN20:KXV20"/>
    <mergeCell ref="KXW20:KYE20"/>
    <mergeCell ref="KUB20:KUJ20"/>
    <mergeCell ref="KUK20:KUS20"/>
    <mergeCell ref="KUT20:KVB20"/>
    <mergeCell ref="KVC20:KVK20"/>
    <mergeCell ref="KVL20:KVT20"/>
    <mergeCell ref="KVU20:KWC20"/>
    <mergeCell ref="KRZ20:KSH20"/>
    <mergeCell ref="KSI20:KSQ20"/>
    <mergeCell ref="KSR20:KSZ20"/>
    <mergeCell ref="KTA20:KTI20"/>
    <mergeCell ref="KTJ20:KTR20"/>
    <mergeCell ref="KTS20:KUA20"/>
    <mergeCell ref="LCJ20:LCR20"/>
    <mergeCell ref="LCS20:LDA20"/>
    <mergeCell ref="LDB20:LDJ20"/>
    <mergeCell ref="LDK20:LDS20"/>
    <mergeCell ref="LDT20:LEB20"/>
    <mergeCell ref="LEC20:LEK20"/>
    <mergeCell ref="LAH20:LAP20"/>
    <mergeCell ref="LAQ20:LAY20"/>
    <mergeCell ref="LAZ20:LBH20"/>
    <mergeCell ref="LBI20:LBQ20"/>
    <mergeCell ref="LBR20:LBZ20"/>
    <mergeCell ref="LCA20:LCI20"/>
    <mergeCell ref="KYF20:KYN20"/>
    <mergeCell ref="KYO20:KYW20"/>
    <mergeCell ref="KYX20:KZF20"/>
    <mergeCell ref="KZG20:KZO20"/>
    <mergeCell ref="KZP20:KZX20"/>
    <mergeCell ref="KZY20:LAG20"/>
    <mergeCell ref="LIP20:LIX20"/>
    <mergeCell ref="LIY20:LJG20"/>
    <mergeCell ref="LJH20:LJP20"/>
    <mergeCell ref="LJQ20:LJY20"/>
    <mergeCell ref="LJZ20:LKH20"/>
    <mergeCell ref="LKI20:LKQ20"/>
    <mergeCell ref="LGN20:LGV20"/>
    <mergeCell ref="LGW20:LHE20"/>
    <mergeCell ref="LHF20:LHN20"/>
    <mergeCell ref="LHO20:LHW20"/>
    <mergeCell ref="LHX20:LIF20"/>
    <mergeCell ref="LIG20:LIO20"/>
    <mergeCell ref="LEL20:LET20"/>
    <mergeCell ref="LEU20:LFC20"/>
    <mergeCell ref="LFD20:LFL20"/>
    <mergeCell ref="LFM20:LFU20"/>
    <mergeCell ref="LFV20:LGD20"/>
    <mergeCell ref="LGE20:LGM20"/>
    <mergeCell ref="LOV20:LPD20"/>
    <mergeCell ref="LPE20:LPM20"/>
    <mergeCell ref="LPN20:LPV20"/>
    <mergeCell ref="LPW20:LQE20"/>
    <mergeCell ref="LQF20:LQN20"/>
    <mergeCell ref="LQO20:LQW20"/>
    <mergeCell ref="LMT20:LNB20"/>
    <mergeCell ref="LNC20:LNK20"/>
    <mergeCell ref="LNL20:LNT20"/>
    <mergeCell ref="LNU20:LOC20"/>
    <mergeCell ref="LOD20:LOL20"/>
    <mergeCell ref="LOM20:LOU20"/>
    <mergeCell ref="LKR20:LKZ20"/>
    <mergeCell ref="LLA20:LLI20"/>
    <mergeCell ref="LLJ20:LLR20"/>
    <mergeCell ref="LLS20:LMA20"/>
    <mergeCell ref="LMB20:LMJ20"/>
    <mergeCell ref="LMK20:LMS20"/>
    <mergeCell ref="LVB20:LVJ20"/>
    <mergeCell ref="LVK20:LVS20"/>
    <mergeCell ref="LVT20:LWB20"/>
    <mergeCell ref="LWC20:LWK20"/>
    <mergeCell ref="LWL20:LWT20"/>
    <mergeCell ref="LWU20:LXC20"/>
    <mergeCell ref="LSZ20:LTH20"/>
    <mergeCell ref="LTI20:LTQ20"/>
    <mergeCell ref="LTR20:LTZ20"/>
    <mergeCell ref="LUA20:LUI20"/>
    <mergeCell ref="LUJ20:LUR20"/>
    <mergeCell ref="LUS20:LVA20"/>
    <mergeCell ref="LQX20:LRF20"/>
    <mergeCell ref="LRG20:LRO20"/>
    <mergeCell ref="LRP20:LRX20"/>
    <mergeCell ref="LRY20:LSG20"/>
    <mergeCell ref="LSH20:LSP20"/>
    <mergeCell ref="LSQ20:LSY20"/>
    <mergeCell ref="MBH20:MBP20"/>
    <mergeCell ref="MBQ20:MBY20"/>
    <mergeCell ref="MBZ20:MCH20"/>
    <mergeCell ref="MCI20:MCQ20"/>
    <mergeCell ref="MCR20:MCZ20"/>
    <mergeCell ref="MDA20:MDI20"/>
    <mergeCell ref="LZF20:LZN20"/>
    <mergeCell ref="LZO20:LZW20"/>
    <mergeCell ref="LZX20:MAF20"/>
    <mergeCell ref="MAG20:MAO20"/>
    <mergeCell ref="MAP20:MAX20"/>
    <mergeCell ref="MAY20:MBG20"/>
    <mergeCell ref="LXD20:LXL20"/>
    <mergeCell ref="LXM20:LXU20"/>
    <mergeCell ref="LXV20:LYD20"/>
    <mergeCell ref="LYE20:LYM20"/>
    <mergeCell ref="LYN20:LYV20"/>
    <mergeCell ref="LYW20:LZE20"/>
    <mergeCell ref="MHN20:MHV20"/>
    <mergeCell ref="MHW20:MIE20"/>
    <mergeCell ref="MIF20:MIN20"/>
    <mergeCell ref="MIO20:MIW20"/>
    <mergeCell ref="MIX20:MJF20"/>
    <mergeCell ref="MJG20:MJO20"/>
    <mergeCell ref="MFL20:MFT20"/>
    <mergeCell ref="MFU20:MGC20"/>
    <mergeCell ref="MGD20:MGL20"/>
    <mergeCell ref="MGM20:MGU20"/>
    <mergeCell ref="MGV20:MHD20"/>
    <mergeCell ref="MHE20:MHM20"/>
    <mergeCell ref="MDJ20:MDR20"/>
    <mergeCell ref="MDS20:MEA20"/>
    <mergeCell ref="MEB20:MEJ20"/>
    <mergeCell ref="MEK20:MES20"/>
    <mergeCell ref="MET20:MFB20"/>
    <mergeCell ref="MFC20:MFK20"/>
    <mergeCell ref="MNT20:MOB20"/>
    <mergeCell ref="MOC20:MOK20"/>
    <mergeCell ref="MOL20:MOT20"/>
    <mergeCell ref="MOU20:MPC20"/>
    <mergeCell ref="MPD20:MPL20"/>
    <mergeCell ref="MPM20:MPU20"/>
    <mergeCell ref="MLR20:MLZ20"/>
    <mergeCell ref="MMA20:MMI20"/>
    <mergeCell ref="MMJ20:MMR20"/>
    <mergeCell ref="MMS20:MNA20"/>
    <mergeCell ref="MNB20:MNJ20"/>
    <mergeCell ref="MNK20:MNS20"/>
    <mergeCell ref="MJP20:MJX20"/>
    <mergeCell ref="MJY20:MKG20"/>
    <mergeCell ref="MKH20:MKP20"/>
    <mergeCell ref="MKQ20:MKY20"/>
    <mergeCell ref="MKZ20:MLH20"/>
    <mergeCell ref="MLI20:MLQ20"/>
    <mergeCell ref="MTZ20:MUH20"/>
    <mergeCell ref="MUI20:MUQ20"/>
    <mergeCell ref="MUR20:MUZ20"/>
    <mergeCell ref="MVA20:MVI20"/>
    <mergeCell ref="MVJ20:MVR20"/>
    <mergeCell ref="MVS20:MWA20"/>
    <mergeCell ref="MRX20:MSF20"/>
    <mergeCell ref="MSG20:MSO20"/>
    <mergeCell ref="MSP20:MSX20"/>
    <mergeCell ref="MSY20:MTG20"/>
    <mergeCell ref="MTH20:MTP20"/>
    <mergeCell ref="MTQ20:MTY20"/>
    <mergeCell ref="MPV20:MQD20"/>
    <mergeCell ref="MQE20:MQM20"/>
    <mergeCell ref="MQN20:MQV20"/>
    <mergeCell ref="MQW20:MRE20"/>
    <mergeCell ref="MRF20:MRN20"/>
    <mergeCell ref="MRO20:MRW20"/>
    <mergeCell ref="NAF20:NAN20"/>
    <mergeCell ref="NAO20:NAW20"/>
    <mergeCell ref="NAX20:NBF20"/>
    <mergeCell ref="NBG20:NBO20"/>
    <mergeCell ref="NBP20:NBX20"/>
    <mergeCell ref="NBY20:NCG20"/>
    <mergeCell ref="MYD20:MYL20"/>
    <mergeCell ref="MYM20:MYU20"/>
    <mergeCell ref="MYV20:MZD20"/>
    <mergeCell ref="MZE20:MZM20"/>
    <mergeCell ref="MZN20:MZV20"/>
    <mergeCell ref="MZW20:NAE20"/>
    <mergeCell ref="MWB20:MWJ20"/>
    <mergeCell ref="MWK20:MWS20"/>
    <mergeCell ref="MWT20:MXB20"/>
    <mergeCell ref="MXC20:MXK20"/>
    <mergeCell ref="MXL20:MXT20"/>
    <mergeCell ref="MXU20:MYC20"/>
    <mergeCell ref="NGL20:NGT20"/>
    <mergeCell ref="NGU20:NHC20"/>
    <mergeCell ref="NHD20:NHL20"/>
    <mergeCell ref="NHM20:NHU20"/>
    <mergeCell ref="NHV20:NID20"/>
    <mergeCell ref="NIE20:NIM20"/>
    <mergeCell ref="NEJ20:NER20"/>
    <mergeCell ref="NES20:NFA20"/>
    <mergeCell ref="NFB20:NFJ20"/>
    <mergeCell ref="NFK20:NFS20"/>
    <mergeCell ref="NFT20:NGB20"/>
    <mergeCell ref="NGC20:NGK20"/>
    <mergeCell ref="NCH20:NCP20"/>
    <mergeCell ref="NCQ20:NCY20"/>
    <mergeCell ref="NCZ20:NDH20"/>
    <mergeCell ref="NDI20:NDQ20"/>
    <mergeCell ref="NDR20:NDZ20"/>
    <mergeCell ref="NEA20:NEI20"/>
    <mergeCell ref="NMR20:NMZ20"/>
    <mergeCell ref="NNA20:NNI20"/>
    <mergeCell ref="NNJ20:NNR20"/>
    <mergeCell ref="NNS20:NOA20"/>
    <mergeCell ref="NOB20:NOJ20"/>
    <mergeCell ref="NOK20:NOS20"/>
    <mergeCell ref="NKP20:NKX20"/>
    <mergeCell ref="NKY20:NLG20"/>
    <mergeCell ref="NLH20:NLP20"/>
    <mergeCell ref="NLQ20:NLY20"/>
    <mergeCell ref="NLZ20:NMH20"/>
    <mergeCell ref="NMI20:NMQ20"/>
    <mergeCell ref="NIN20:NIV20"/>
    <mergeCell ref="NIW20:NJE20"/>
    <mergeCell ref="NJF20:NJN20"/>
    <mergeCell ref="NJO20:NJW20"/>
    <mergeCell ref="NJX20:NKF20"/>
    <mergeCell ref="NKG20:NKO20"/>
    <mergeCell ref="NSX20:NTF20"/>
    <mergeCell ref="NTG20:NTO20"/>
    <mergeCell ref="NTP20:NTX20"/>
    <mergeCell ref="NTY20:NUG20"/>
    <mergeCell ref="NUH20:NUP20"/>
    <mergeCell ref="NUQ20:NUY20"/>
    <mergeCell ref="NQV20:NRD20"/>
    <mergeCell ref="NRE20:NRM20"/>
    <mergeCell ref="NRN20:NRV20"/>
    <mergeCell ref="NRW20:NSE20"/>
    <mergeCell ref="NSF20:NSN20"/>
    <mergeCell ref="NSO20:NSW20"/>
    <mergeCell ref="NOT20:NPB20"/>
    <mergeCell ref="NPC20:NPK20"/>
    <mergeCell ref="NPL20:NPT20"/>
    <mergeCell ref="NPU20:NQC20"/>
    <mergeCell ref="NQD20:NQL20"/>
    <mergeCell ref="NQM20:NQU20"/>
    <mergeCell ref="NZD20:NZL20"/>
    <mergeCell ref="NZM20:NZU20"/>
    <mergeCell ref="NZV20:OAD20"/>
    <mergeCell ref="OAE20:OAM20"/>
    <mergeCell ref="OAN20:OAV20"/>
    <mergeCell ref="OAW20:OBE20"/>
    <mergeCell ref="NXB20:NXJ20"/>
    <mergeCell ref="NXK20:NXS20"/>
    <mergeCell ref="NXT20:NYB20"/>
    <mergeCell ref="NYC20:NYK20"/>
    <mergeCell ref="NYL20:NYT20"/>
    <mergeCell ref="NYU20:NZC20"/>
    <mergeCell ref="NUZ20:NVH20"/>
    <mergeCell ref="NVI20:NVQ20"/>
    <mergeCell ref="NVR20:NVZ20"/>
    <mergeCell ref="NWA20:NWI20"/>
    <mergeCell ref="NWJ20:NWR20"/>
    <mergeCell ref="NWS20:NXA20"/>
    <mergeCell ref="OFJ20:OFR20"/>
    <mergeCell ref="OFS20:OGA20"/>
    <mergeCell ref="OGB20:OGJ20"/>
    <mergeCell ref="OGK20:OGS20"/>
    <mergeCell ref="OGT20:OHB20"/>
    <mergeCell ref="OHC20:OHK20"/>
    <mergeCell ref="ODH20:ODP20"/>
    <mergeCell ref="ODQ20:ODY20"/>
    <mergeCell ref="ODZ20:OEH20"/>
    <mergeCell ref="OEI20:OEQ20"/>
    <mergeCell ref="OER20:OEZ20"/>
    <mergeCell ref="OFA20:OFI20"/>
    <mergeCell ref="OBF20:OBN20"/>
    <mergeCell ref="OBO20:OBW20"/>
    <mergeCell ref="OBX20:OCF20"/>
    <mergeCell ref="OCG20:OCO20"/>
    <mergeCell ref="OCP20:OCX20"/>
    <mergeCell ref="OCY20:ODG20"/>
    <mergeCell ref="OLP20:OLX20"/>
    <mergeCell ref="OLY20:OMG20"/>
    <mergeCell ref="OMH20:OMP20"/>
    <mergeCell ref="OMQ20:OMY20"/>
    <mergeCell ref="OMZ20:ONH20"/>
    <mergeCell ref="ONI20:ONQ20"/>
    <mergeCell ref="OJN20:OJV20"/>
    <mergeCell ref="OJW20:OKE20"/>
    <mergeCell ref="OKF20:OKN20"/>
    <mergeCell ref="OKO20:OKW20"/>
    <mergeCell ref="OKX20:OLF20"/>
    <mergeCell ref="OLG20:OLO20"/>
    <mergeCell ref="OHL20:OHT20"/>
    <mergeCell ref="OHU20:OIC20"/>
    <mergeCell ref="OID20:OIL20"/>
    <mergeCell ref="OIM20:OIU20"/>
    <mergeCell ref="OIV20:OJD20"/>
    <mergeCell ref="OJE20:OJM20"/>
    <mergeCell ref="ORV20:OSD20"/>
    <mergeCell ref="OSE20:OSM20"/>
    <mergeCell ref="OSN20:OSV20"/>
    <mergeCell ref="OSW20:OTE20"/>
    <mergeCell ref="OTF20:OTN20"/>
    <mergeCell ref="OTO20:OTW20"/>
    <mergeCell ref="OPT20:OQB20"/>
    <mergeCell ref="OQC20:OQK20"/>
    <mergeCell ref="OQL20:OQT20"/>
    <mergeCell ref="OQU20:ORC20"/>
    <mergeCell ref="ORD20:ORL20"/>
    <mergeCell ref="ORM20:ORU20"/>
    <mergeCell ref="ONR20:ONZ20"/>
    <mergeCell ref="OOA20:OOI20"/>
    <mergeCell ref="OOJ20:OOR20"/>
    <mergeCell ref="OOS20:OPA20"/>
    <mergeCell ref="OPB20:OPJ20"/>
    <mergeCell ref="OPK20:OPS20"/>
    <mergeCell ref="OYB20:OYJ20"/>
    <mergeCell ref="OYK20:OYS20"/>
    <mergeCell ref="OYT20:OZB20"/>
    <mergeCell ref="OZC20:OZK20"/>
    <mergeCell ref="OZL20:OZT20"/>
    <mergeCell ref="OZU20:PAC20"/>
    <mergeCell ref="OVZ20:OWH20"/>
    <mergeCell ref="OWI20:OWQ20"/>
    <mergeCell ref="OWR20:OWZ20"/>
    <mergeCell ref="OXA20:OXI20"/>
    <mergeCell ref="OXJ20:OXR20"/>
    <mergeCell ref="OXS20:OYA20"/>
    <mergeCell ref="OTX20:OUF20"/>
    <mergeCell ref="OUG20:OUO20"/>
    <mergeCell ref="OUP20:OUX20"/>
    <mergeCell ref="OUY20:OVG20"/>
    <mergeCell ref="OVH20:OVP20"/>
    <mergeCell ref="OVQ20:OVY20"/>
    <mergeCell ref="PEH20:PEP20"/>
    <mergeCell ref="PEQ20:PEY20"/>
    <mergeCell ref="PEZ20:PFH20"/>
    <mergeCell ref="PFI20:PFQ20"/>
    <mergeCell ref="PFR20:PFZ20"/>
    <mergeCell ref="PGA20:PGI20"/>
    <mergeCell ref="PCF20:PCN20"/>
    <mergeCell ref="PCO20:PCW20"/>
    <mergeCell ref="PCX20:PDF20"/>
    <mergeCell ref="PDG20:PDO20"/>
    <mergeCell ref="PDP20:PDX20"/>
    <mergeCell ref="PDY20:PEG20"/>
    <mergeCell ref="PAD20:PAL20"/>
    <mergeCell ref="PAM20:PAU20"/>
    <mergeCell ref="PAV20:PBD20"/>
    <mergeCell ref="PBE20:PBM20"/>
    <mergeCell ref="PBN20:PBV20"/>
    <mergeCell ref="PBW20:PCE20"/>
    <mergeCell ref="PKN20:PKV20"/>
    <mergeCell ref="PKW20:PLE20"/>
    <mergeCell ref="PLF20:PLN20"/>
    <mergeCell ref="PLO20:PLW20"/>
    <mergeCell ref="PLX20:PMF20"/>
    <mergeCell ref="PMG20:PMO20"/>
    <mergeCell ref="PIL20:PIT20"/>
    <mergeCell ref="PIU20:PJC20"/>
    <mergeCell ref="PJD20:PJL20"/>
    <mergeCell ref="PJM20:PJU20"/>
    <mergeCell ref="PJV20:PKD20"/>
    <mergeCell ref="PKE20:PKM20"/>
    <mergeCell ref="PGJ20:PGR20"/>
    <mergeCell ref="PGS20:PHA20"/>
    <mergeCell ref="PHB20:PHJ20"/>
    <mergeCell ref="PHK20:PHS20"/>
    <mergeCell ref="PHT20:PIB20"/>
    <mergeCell ref="PIC20:PIK20"/>
    <mergeCell ref="PQT20:PRB20"/>
    <mergeCell ref="PRC20:PRK20"/>
    <mergeCell ref="PRL20:PRT20"/>
    <mergeCell ref="PRU20:PSC20"/>
    <mergeCell ref="PSD20:PSL20"/>
    <mergeCell ref="PSM20:PSU20"/>
    <mergeCell ref="POR20:POZ20"/>
    <mergeCell ref="PPA20:PPI20"/>
    <mergeCell ref="PPJ20:PPR20"/>
    <mergeCell ref="PPS20:PQA20"/>
    <mergeCell ref="PQB20:PQJ20"/>
    <mergeCell ref="PQK20:PQS20"/>
    <mergeCell ref="PMP20:PMX20"/>
    <mergeCell ref="PMY20:PNG20"/>
    <mergeCell ref="PNH20:PNP20"/>
    <mergeCell ref="PNQ20:PNY20"/>
    <mergeCell ref="PNZ20:POH20"/>
    <mergeCell ref="POI20:POQ20"/>
    <mergeCell ref="PWZ20:PXH20"/>
    <mergeCell ref="PXI20:PXQ20"/>
    <mergeCell ref="PXR20:PXZ20"/>
    <mergeCell ref="PYA20:PYI20"/>
    <mergeCell ref="PYJ20:PYR20"/>
    <mergeCell ref="PYS20:PZA20"/>
    <mergeCell ref="PUX20:PVF20"/>
    <mergeCell ref="PVG20:PVO20"/>
    <mergeCell ref="PVP20:PVX20"/>
    <mergeCell ref="PVY20:PWG20"/>
    <mergeCell ref="PWH20:PWP20"/>
    <mergeCell ref="PWQ20:PWY20"/>
    <mergeCell ref="PSV20:PTD20"/>
    <mergeCell ref="PTE20:PTM20"/>
    <mergeCell ref="PTN20:PTV20"/>
    <mergeCell ref="PTW20:PUE20"/>
    <mergeCell ref="PUF20:PUN20"/>
    <mergeCell ref="PUO20:PUW20"/>
    <mergeCell ref="QDF20:QDN20"/>
    <mergeCell ref="QDO20:QDW20"/>
    <mergeCell ref="QDX20:QEF20"/>
    <mergeCell ref="QEG20:QEO20"/>
    <mergeCell ref="QEP20:QEX20"/>
    <mergeCell ref="QEY20:QFG20"/>
    <mergeCell ref="QBD20:QBL20"/>
    <mergeCell ref="QBM20:QBU20"/>
    <mergeCell ref="QBV20:QCD20"/>
    <mergeCell ref="QCE20:QCM20"/>
    <mergeCell ref="QCN20:QCV20"/>
    <mergeCell ref="QCW20:QDE20"/>
    <mergeCell ref="PZB20:PZJ20"/>
    <mergeCell ref="PZK20:PZS20"/>
    <mergeCell ref="PZT20:QAB20"/>
    <mergeCell ref="QAC20:QAK20"/>
    <mergeCell ref="QAL20:QAT20"/>
    <mergeCell ref="QAU20:QBC20"/>
    <mergeCell ref="QJL20:QJT20"/>
    <mergeCell ref="QJU20:QKC20"/>
    <mergeCell ref="QKD20:QKL20"/>
    <mergeCell ref="QKM20:QKU20"/>
    <mergeCell ref="QKV20:QLD20"/>
    <mergeCell ref="QLE20:QLM20"/>
    <mergeCell ref="QHJ20:QHR20"/>
    <mergeCell ref="QHS20:QIA20"/>
    <mergeCell ref="QIB20:QIJ20"/>
    <mergeCell ref="QIK20:QIS20"/>
    <mergeCell ref="QIT20:QJB20"/>
    <mergeCell ref="QJC20:QJK20"/>
    <mergeCell ref="QFH20:QFP20"/>
    <mergeCell ref="QFQ20:QFY20"/>
    <mergeCell ref="QFZ20:QGH20"/>
    <mergeCell ref="QGI20:QGQ20"/>
    <mergeCell ref="QGR20:QGZ20"/>
    <mergeCell ref="QHA20:QHI20"/>
    <mergeCell ref="QPR20:QPZ20"/>
    <mergeCell ref="QQA20:QQI20"/>
    <mergeCell ref="QQJ20:QQR20"/>
    <mergeCell ref="QQS20:QRA20"/>
    <mergeCell ref="QRB20:QRJ20"/>
    <mergeCell ref="QRK20:QRS20"/>
    <mergeCell ref="QNP20:QNX20"/>
    <mergeCell ref="QNY20:QOG20"/>
    <mergeCell ref="QOH20:QOP20"/>
    <mergeCell ref="QOQ20:QOY20"/>
    <mergeCell ref="QOZ20:QPH20"/>
    <mergeCell ref="QPI20:QPQ20"/>
    <mergeCell ref="QLN20:QLV20"/>
    <mergeCell ref="QLW20:QME20"/>
    <mergeCell ref="QMF20:QMN20"/>
    <mergeCell ref="QMO20:QMW20"/>
    <mergeCell ref="QMX20:QNF20"/>
    <mergeCell ref="QNG20:QNO20"/>
    <mergeCell ref="QVX20:QWF20"/>
    <mergeCell ref="QWG20:QWO20"/>
    <mergeCell ref="QWP20:QWX20"/>
    <mergeCell ref="QWY20:QXG20"/>
    <mergeCell ref="QXH20:QXP20"/>
    <mergeCell ref="QXQ20:QXY20"/>
    <mergeCell ref="QTV20:QUD20"/>
    <mergeCell ref="QUE20:QUM20"/>
    <mergeCell ref="QUN20:QUV20"/>
    <mergeCell ref="QUW20:QVE20"/>
    <mergeCell ref="QVF20:QVN20"/>
    <mergeCell ref="QVO20:QVW20"/>
    <mergeCell ref="QRT20:QSB20"/>
    <mergeCell ref="QSC20:QSK20"/>
    <mergeCell ref="QSL20:QST20"/>
    <mergeCell ref="QSU20:QTC20"/>
    <mergeCell ref="QTD20:QTL20"/>
    <mergeCell ref="QTM20:QTU20"/>
    <mergeCell ref="RCD20:RCL20"/>
    <mergeCell ref="RCM20:RCU20"/>
    <mergeCell ref="RCV20:RDD20"/>
    <mergeCell ref="RDE20:RDM20"/>
    <mergeCell ref="RDN20:RDV20"/>
    <mergeCell ref="RDW20:REE20"/>
    <mergeCell ref="RAB20:RAJ20"/>
    <mergeCell ref="RAK20:RAS20"/>
    <mergeCell ref="RAT20:RBB20"/>
    <mergeCell ref="RBC20:RBK20"/>
    <mergeCell ref="RBL20:RBT20"/>
    <mergeCell ref="RBU20:RCC20"/>
    <mergeCell ref="QXZ20:QYH20"/>
    <mergeCell ref="QYI20:QYQ20"/>
    <mergeCell ref="QYR20:QYZ20"/>
    <mergeCell ref="QZA20:QZI20"/>
    <mergeCell ref="QZJ20:QZR20"/>
    <mergeCell ref="QZS20:RAA20"/>
    <mergeCell ref="RIJ20:RIR20"/>
    <mergeCell ref="RIS20:RJA20"/>
    <mergeCell ref="RJB20:RJJ20"/>
    <mergeCell ref="RJK20:RJS20"/>
    <mergeCell ref="RJT20:RKB20"/>
    <mergeCell ref="RKC20:RKK20"/>
    <mergeCell ref="RGH20:RGP20"/>
    <mergeCell ref="RGQ20:RGY20"/>
    <mergeCell ref="RGZ20:RHH20"/>
    <mergeCell ref="RHI20:RHQ20"/>
    <mergeCell ref="RHR20:RHZ20"/>
    <mergeCell ref="RIA20:RII20"/>
    <mergeCell ref="REF20:REN20"/>
    <mergeCell ref="REO20:REW20"/>
    <mergeCell ref="REX20:RFF20"/>
    <mergeCell ref="RFG20:RFO20"/>
    <mergeCell ref="RFP20:RFX20"/>
    <mergeCell ref="RFY20:RGG20"/>
    <mergeCell ref="ROP20:ROX20"/>
    <mergeCell ref="ROY20:RPG20"/>
    <mergeCell ref="RPH20:RPP20"/>
    <mergeCell ref="RPQ20:RPY20"/>
    <mergeCell ref="RPZ20:RQH20"/>
    <mergeCell ref="RQI20:RQQ20"/>
    <mergeCell ref="RMN20:RMV20"/>
    <mergeCell ref="RMW20:RNE20"/>
    <mergeCell ref="RNF20:RNN20"/>
    <mergeCell ref="RNO20:RNW20"/>
    <mergeCell ref="RNX20:ROF20"/>
    <mergeCell ref="ROG20:ROO20"/>
    <mergeCell ref="RKL20:RKT20"/>
    <mergeCell ref="RKU20:RLC20"/>
    <mergeCell ref="RLD20:RLL20"/>
    <mergeCell ref="RLM20:RLU20"/>
    <mergeCell ref="RLV20:RMD20"/>
    <mergeCell ref="RME20:RMM20"/>
    <mergeCell ref="RUV20:RVD20"/>
    <mergeCell ref="RVE20:RVM20"/>
    <mergeCell ref="RVN20:RVV20"/>
    <mergeCell ref="RVW20:RWE20"/>
    <mergeCell ref="RWF20:RWN20"/>
    <mergeCell ref="RWO20:RWW20"/>
    <mergeCell ref="RST20:RTB20"/>
    <mergeCell ref="RTC20:RTK20"/>
    <mergeCell ref="RTL20:RTT20"/>
    <mergeCell ref="RTU20:RUC20"/>
    <mergeCell ref="RUD20:RUL20"/>
    <mergeCell ref="RUM20:RUU20"/>
    <mergeCell ref="RQR20:RQZ20"/>
    <mergeCell ref="RRA20:RRI20"/>
    <mergeCell ref="RRJ20:RRR20"/>
    <mergeCell ref="RRS20:RSA20"/>
    <mergeCell ref="RSB20:RSJ20"/>
    <mergeCell ref="RSK20:RSS20"/>
    <mergeCell ref="SBB20:SBJ20"/>
    <mergeCell ref="SBK20:SBS20"/>
    <mergeCell ref="SBT20:SCB20"/>
    <mergeCell ref="SCC20:SCK20"/>
    <mergeCell ref="SCL20:SCT20"/>
    <mergeCell ref="SCU20:SDC20"/>
    <mergeCell ref="RYZ20:RZH20"/>
    <mergeCell ref="RZI20:RZQ20"/>
    <mergeCell ref="RZR20:RZZ20"/>
    <mergeCell ref="SAA20:SAI20"/>
    <mergeCell ref="SAJ20:SAR20"/>
    <mergeCell ref="SAS20:SBA20"/>
    <mergeCell ref="RWX20:RXF20"/>
    <mergeCell ref="RXG20:RXO20"/>
    <mergeCell ref="RXP20:RXX20"/>
    <mergeCell ref="RXY20:RYG20"/>
    <mergeCell ref="RYH20:RYP20"/>
    <mergeCell ref="RYQ20:RYY20"/>
    <mergeCell ref="SHH20:SHP20"/>
    <mergeCell ref="SHQ20:SHY20"/>
    <mergeCell ref="SHZ20:SIH20"/>
    <mergeCell ref="SII20:SIQ20"/>
    <mergeCell ref="SIR20:SIZ20"/>
    <mergeCell ref="SJA20:SJI20"/>
    <mergeCell ref="SFF20:SFN20"/>
    <mergeCell ref="SFO20:SFW20"/>
    <mergeCell ref="SFX20:SGF20"/>
    <mergeCell ref="SGG20:SGO20"/>
    <mergeCell ref="SGP20:SGX20"/>
    <mergeCell ref="SGY20:SHG20"/>
    <mergeCell ref="SDD20:SDL20"/>
    <mergeCell ref="SDM20:SDU20"/>
    <mergeCell ref="SDV20:SED20"/>
    <mergeCell ref="SEE20:SEM20"/>
    <mergeCell ref="SEN20:SEV20"/>
    <mergeCell ref="SEW20:SFE20"/>
    <mergeCell ref="SNN20:SNV20"/>
    <mergeCell ref="SNW20:SOE20"/>
    <mergeCell ref="SOF20:SON20"/>
    <mergeCell ref="SOO20:SOW20"/>
    <mergeCell ref="SOX20:SPF20"/>
    <mergeCell ref="SPG20:SPO20"/>
    <mergeCell ref="SLL20:SLT20"/>
    <mergeCell ref="SLU20:SMC20"/>
    <mergeCell ref="SMD20:SML20"/>
    <mergeCell ref="SMM20:SMU20"/>
    <mergeCell ref="SMV20:SND20"/>
    <mergeCell ref="SNE20:SNM20"/>
    <mergeCell ref="SJJ20:SJR20"/>
    <mergeCell ref="SJS20:SKA20"/>
    <mergeCell ref="SKB20:SKJ20"/>
    <mergeCell ref="SKK20:SKS20"/>
    <mergeCell ref="SKT20:SLB20"/>
    <mergeCell ref="SLC20:SLK20"/>
    <mergeCell ref="STT20:SUB20"/>
    <mergeCell ref="SUC20:SUK20"/>
    <mergeCell ref="SUL20:SUT20"/>
    <mergeCell ref="SUU20:SVC20"/>
    <mergeCell ref="SVD20:SVL20"/>
    <mergeCell ref="SVM20:SVU20"/>
    <mergeCell ref="SRR20:SRZ20"/>
    <mergeCell ref="SSA20:SSI20"/>
    <mergeCell ref="SSJ20:SSR20"/>
    <mergeCell ref="SSS20:STA20"/>
    <mergeCell ref="STB20:STJ20"/>
    <mergeCell ref="STK20:STS20"/>
    <mergeCell ref="SPP20:SPX20"/>
    <mergeCell ref="SPY20:SQG20"/>
    <mergeCell ref="SQH20:SQP20"/>
    <mergeCell ref="SQQ20:SQY20"/>
    <mergeCell ref="SQZ20:SRH20"/>
    <mergeCell ref="SRI20:SRQ20"/>
    <mergeCell ref="SZZ20:TAH20"/>
    <mergeCell ref="TAI20:TAQ20"/>
    <mergeCell ref="TAR20:TAZ20"/>
    <mergeCell ref="TBA20:TBI20"/>
    <mergeCell ref="TBJ20:TBR20"/>
    <mergeCell ref="TBS20:TCA20"/>
    <mergeCell ref="SXX20:SYF20"/>
    <mergeCell ref="SYG20:SYO20"/>
    <mergeCell ref="SYP20:SYX20"/>
    <mergeCell ref="SYY20:SZG20"/>
    <mergeCell ref="SZH20:SZP20"/>
    <mergeCell ref="SZQ20:SZY20"/>
    <mergeCell ref="SVV20:SWD20"/>
    <mergeCell ref="SWE20:SWM20"/>
    <mergeCell ref="SWN20:SWV20"/>
    <mergeCell ref="SWW20:SXE20"/>
    <mergeCell ref="SXF20:SXN20"/>
    <mergeCell ref="SXO20:SXW20"/>
    <mergeCell ref="TGF20:TGN20"/>
    <mergeCell ref="TGO20:TGW20"/>
    <mergeCell ref="TGX20:THF20"/>
    <mergeCell ref="THG20:THO20"/>
    <mergeCell ref="THP20:THX20"/>
    <mergeCell ref="THY20:TIG20"/>
    <mergeCell ref="TED20:TEL20"/>
    <mergeCell ref="TEM20:TEU20"/>
    <mergeCell ref="TEV20:TFD20"/>
    <mergeCell ref="TFE20:TFM20"/>
    <mergeCell ref="TFN20:TFV20"/>
    <mergeCell ref="TFW20:TGE20"/>
    <mergeCell ref="TCB20:TCJ20"/>
    <mergeCell ref="TCK20:TCS20"/>
    <mergeCell ref="TCT20:TDB20"/>
    <mergeCell ref="TDC20:TDK20"/>
    <mergeCell ref="TDL20:TDT20"/>
    <mergeCell ref="TDU20:TEC20"/>
    <mergeCell ref="TML20:TMT20"/>
    <mergeCell ref="TMU20:TNC20"/>
    <mergeCell ref="TND20:TNL20"/>
    <mergeCell ref="TNM20:TNU20"/>
    <mergeCell ref="TNV20:TOD20"/>
    <mergeCell ref="TOE20:TOM20"/>
    <mergeCell ref="TKJ20:TKR20"/>
    <mergeCell ref="TKS20:TLA20"/>
    <mergeCell ref="TLB20:TLJ20"/>
    <mergeCell ref="TLK20:TLS20"/>
    <mergeCell ref="TLT20:TMB20"/>
    <mergeCell ref="TMC20:TMK20"/>
    <mergeCell ref="TIH20:TIP20"/>
    <mergeCell ref="TIQ20:TIY20"/>
    <mergeCell ref="TIZ20:TJH20"/>
    <mergeCell ref="TJI20:TJQ20"/>
    <mergeCell ref="TJR20:TJZ20"/>
    <mergeCell ref="TKA20:TKI20"/>
    <mergeCell ref="TSR20:TSZ20"/>
    <mergeCell ref="TTA20:TTI20"/>
    <mergeCell ref="TTJ20:TTR20"/>
    <mergeCell ref="TTS20:TUA20"/>
    <mergeCell ref="TUB20:TUJ20"/>
    <mergeCell ref="TUK20:TUS20"/>
    <mergeCell ref="TQP20:TQX20"/>
    <mergeCell ref="TQY20:TRG20"/>
    <mergeCell ref="TRH20:TRP20"/>
    <mergeCell ref="TRQ20:TRY20"/>
    <mergeCell ref="TRZ20:TSH20"/>
    <mergeCell ref="TSI20:TSQ20"/>
    <mergeCell ref="TON20:TOV20"/>
    <mergeCell ref="TOW20:TPE20"/>
    <mergeCell ref="TPF20:TPN20"/>
    <mergeCell ref="TPO20:TPW20"/>
    <mergeCell ref="TPX20:TQF20"/>
    <mergeCell ref="TQG20:TQO20"/>
    <mergeCell ref="TYX20:TZF20"/>
    <mergeCell ref="TZG20:TZO20"/>
    <mergeCell ref="TZP20:TZX20"/>
    <mergeCell ref="TZY20:UAG20"/>
    <mergeCell ref="UAH20:UAP20"/>
    <mergeCell ref="UAQ20:UAY20"/>
    <mergeCell ref="TWV20:TXD20"/>
    <mergeCell ref="TXE20:TXM20"/>
    <mergeCell ref="TXN20:TXV20"/>
    <mergeCell ref="TXW20:TYE20"/>
    <mergeCell ref="TYF20:TYN20"/>
    <mergeCell ref="TYO20:TYW20"/>
    <mergeCell ref="TUT20:TVB20"/>
    <mergeCell ref="TVC20:TVK20"/>
    <mergeCell ref="TVL20:TVT20"/>
    <mergeCell ref="TVU20:TWC20"/>
    <mergeCell ref="TWD20:TWL20"/>
    <mergeCell ref="TWM20:TWU20"/>
    <mergeCell ref="UFD20:UFL20"/>
    <mergeCell ref="UFM20:UFU20"/>
    <mergeCell ref="UFV20:UGD20"/>
    <mergeCell ref="UGE20:UGM20"/>
    <mergeCell ref="UGN20:UGV20"/>
    <mergeCell ref="UGW20:UHE20"/>
    <mergeCell ref="UDB20:UDJ20"/>
    <mergeCell ref="UDK20:UDS20"/>
    <mergeCell ref="UDT20:UEB20"/>
    <mergeCell ref="UEC20:UEK20"/>
    <mergeCell ref="UEL20:UET20"/>
    <mergeCell ref="UEU20:UFC20"/>
    <mergeCell ref="UAZ20:UBH20"/>
    <mergeCell ref="UBI20:UBQ20"/>
    <mergeCell ref="UBR20:UBZ20"/>
    <mergeCell ref="UCA20:UCI20"/>
    <mergeCell ref="UCJ20:UCR20"/>
    <mergeCell ref="UCS20:UDA20"/>
    <mergeCell ref="ULJ20:ULR20"/>
    <mergeCell ref="ULS20:UMA20"/>
    <mergeCell ref="UMB20:UMJ20"/>
    <mergeCell ref="UMK20:UMS20"/>
    <mergeCell ref="UMT20:UNB20"/>
    <mergeCell ref="UNC20:UNK20"/>
    <mergeCell ref="UJH20:UJP20"/>
    <mergeCell ref="UJQ20:UJY20"/>
    <mergeCell ref="UJZ20:UKH20"/>
    <mergeCell ref="UKI20:UKQ20"/>
    <mergeCell ref="UKR20:UKZ20"/>
    <mergeCell ref="ULA20:ULI20"/>
    <mergeCell ref="UHF20:UHN20"/>
    <mergeCell ref="UHO20:UHW20"/>
    <mergeCell ref="UHX20:UIF20"/>
    <mergeCell ref="UIG20:UIO20"/>
    <mergeCell ref="UIP20:UIX20"/>
    <mergeCell ref="UIY20:UJG20"/>
    <mergeCell ref="URP20:URX20"/>
    <mergeCell ref="URY20:USG20"/>
    <mergeCell ref="USH20:USP20"/>
    <mergeCell ref="USQ20:USY20"/>
    <mergeCell ref="USZ20:UTH20"/>
    <mergeCell ref="UTI20:UTQ20"/>
    <mergeCell ref="UPN20:UPV20"/>
    <mergeCell ref="UPW20:UQE20"/>
    <mergeCell ref="UQF20:UQN20"/>
    <mergeCell ref="UQO20:UQW20"/>
    <mergeCell ref="UQX20:URF20"/>
    <mergeCell ref="URG20:URO20"/>
    <mergeCell ref="UNL20:UNT20"/>
    <mergeCell ref="UNU20:UOC20"/>
    <mergeCell ref="UOD20:UOL20"/>
    <mergeCell ref="UOM20:UOU20"/>
    <mergeCell ref="UOV20:UPD20"/>
    <mergeCell ref="UPE20:UPM20"/>
    <mergeCell ref="UXV20:UYD20"/>
    <mergeCell ref="UYE20:UYM20"/>
    <mergeCell ref="UYN20:UYV20"/>
    <mergeCell ref="UYW20:UZE20"/>
    <mergeCell ref="UZF20:UZN20"/>
    <mergeCell ref="UZO20:UZW20"/>
    <mergeCell ref="UVT20:UWB20"/>
    <mergeCell ref="UWC20:UWK20"/>
    <mergeCell ref="UWL20:UWT20"/>
    <mergeCell ref="UWU20:UXC20"/>
    <mergeCell ref="UXD20:UXL20"/>
    <mergeCell ref="UXM20:UXU20"/>
    <mergeCell ref="UTR20:UTZ20"/>
    <mergeCell ref="UUA20:UUI20"/>
    <mergeCell ref="UUJ20:UUR20"/>
    <mergeCell ref="UUS20:UVA20"/>
    <mergeCell ref="UVB20:UVJ20"/>
    <mergeCell ref="UVK20:UVS20"/>
    <mergeCell ref="VEB20:VEJ20"/>
    <mergeCell ref="VEK20:VES20"/>
    <mergeCell ref="VET20:VFB20"/>
    <mergeCell ref="VFC20:VFK20"/>
    <mergeCell ref="VFL20:VFT20"/>
    <mergeCell ref="VFU20:VGC20"/>
    <mergeCell ref="VBZ20:VCH20"/>
    <mergeCell ref="VCI20:VCQ20"/>
    <mergeCell ref="VCR20:VCZ20"/>
    <mergeCell ref="VDA20:VDI20"/>
    <mergeCell ref="VDJ20:VDR20"/>
    <mergeCell ref="VDS20:VEA20"/>
    <mergeCell ref="UZX20:VAF20"/>
    <mergeCell ref="VAG20:VAO20"/>
    <mergeCell ref="VAP20:VAX20"/>
    <mergeCell ref="VAY20:VBG20"/>
    <mergeCell ref="VBH20:VBP20"/>
    <mergeCell ref="VBQ20:VBY20"/>
    <mergeCell ref="VKH20:VKP20"/>
    <mergeCell ref="VKQ20:VKY20"/>
    <mergeCell ref="VKZ20:VLH20"/>
    <mergeCell ref="VLI20:VLQ20"/>
    <mergeCell ref="VLR20:VLZ20"/>
    <mergeCell ref="VMA20:VMI20"/>
    <mergeCell ref="VIF20:VIN20"/>
    <mergeCell ref="VIO20:VIW20"/>
    <mergeCell ref="VIX20:VJF20"/>
    <mergeCell ref="VJG20:VJO20"/>
    <mergeCell ref="VJP20:VJX20"/>
    <mergeCell ref="VJY20:VKG20"/>
    <mergeCell ref="VGD20:VGL20"/>
    <mergeCell ref="VGM20:VGU20"/>
    <mergeCell ref="VGV20:VHD20"/>
    <mergeCell ref="VHE20:VHM20"/>
    <mergeCell ref="VHN20:VHV20"/>
    <mergeCell ref="VHW20:VIE20"/>
    <mergeCell ref="VQN20:VQV20"/>
    <mergeCell ref="VQW20:VRE20"/>
    <mergeCell ref="VRF20:VRN20"/>
    <mergeCell ref="VRO20:VRW20"/>
    <mergeCell ref="VRX20:VSF20"/>
    <mergeCell ref="VSG20:VSO20"/>
    <mergeCell ref="VOL20:VOT20"/>
    <mergeCell ref="VOU20:VPC20"/>
    <mergeCell ref="VPD20:VPL20"/>
    <mergeCell ref="VPM20:VPU20"/>
    <mergeCell ref="VPV20:VQD20"/>
    <mergeCell ref="VQE20:VQM20"/>
    <mergeCell ref="VMJ20:VMR20"/>
    <mergeCell ref="VMS20:VNA20"/>
    <mergeCell ref="VNB20:VNJ20"/>
    <mergeCell ref="VNK20:VNS20"/>
    <mergeCell ref="VNT20:VOB20"/>
    <mergeCell ref="VOC20:VOK20"/>
    <mergeCell ref="VWT20:VXB20"/>
    <mergeCell ref="VXC20:VXK20"/>
    <mergeCell ref="VXL20:VXT20"/>
    <mergeCell ref="VXU20:VYC20"/>
    <mergeCell ref="VYD20:VYL20"/>
    <mergeCell ref="VYM20:VYU20"/>
    <mergeCell ref="VUR20:VUZ20"/>
    <mergeCell ref="VVA20:VVI20"/>
    <mergeCell ref="VVJ20:VVR20"/>
    <mergeCell ref="VVS20:VWA20"/>
    <mergeCell ref="VWB20:VWJ20"/>
    <mergeCell ref="VWK20:VWS20"/>
    <mergeCell ref="VSP20:VSX20"/>
    <mergeCell ref="VSY20:VTG20"/>
    <mergeCell ref="VTH20:VTP20"/>
    <mergeCell ref="VTQ20:VTY20"/>
    <mergeCell ref="VTZ20:VUH20"/>
    <mergeCell ref="VUI20:VUQ20"/>
    <mergeCell ref="WCZ20:WDH20"/>
    <mergeCell ref="WDI20:WDQ20"/>
    <mergeCell ref="WDR20:WDZ20"/>
    <mergeCell ref="WEA20:WEI20"/>
    <mergeCell ref="WEJ20:WER20"/>
    <mergeCell ref="WES20:WFA20"/>
    <mergeCell ref="WAX20:WBF20"/>
    <mergeCell ref="WBG20:WBO20"/>
    <mergeCell ref="WBP20:WBX20"/>
    <mergeCell ref="WBY20:WCG20"/>
    <mergeCell ref="WCH20:WCP20"/>
    <mergeCell ref="WCQ20:WCY20"/>
    <mergeCell ref="VYV20:VZD20"/>
    <mergeCell ref="VZE20:VZM20"/>
    <mergeCell ref="VZN20:VZV20"/>
    <mergeCell ref="VZW20:WAE20"/>
    <mergeCell ref="WAF20:WAN20"/>
    <mergeCell ref="WAO20:WAW20"/>
    <mergeCell ref="WJF20:WJN20"/>
    <mergeCell ref="WJO20:WJW20"/>
    <mergeCell ref="WJX20:WKF20"/>
    <mergeCell ref="WKG20:WKO20"/>
    <mergeCell ref="WKP20:WKX20"/>
    <mergeCell ref="WKY20:WLG20"/>
    <mergeCell ref="WHD20:WHL20"/>
    <mergeCell ref="WHM20:WHU20"/>
    <mergeCell ref="WHV20:WID20"/>
    <mergeCell ref="WIE20:WIM20"/>
    <mergeCell ref="WIN20:WIV20"/>
    <mergeCell ref="WIW20:WJE20"/>
    <mergeCell ref="WFB20:WFJ20"/>
    <mergeCell ref="WFK20:WFS20"/>
    <mergeCell ref="WFT20:WGB20"/>
    <mergeCell ref="WGC20:WGK20"/>
    <mergeCell ref="WGL20:WGT20"/>
    <mergeCell ref="WGU20:WHC20"/>
    <mergeCell ref="WPL20:WPT20"/>
    <mergeCell ref="WPU20:WQC20"/>
    <mergeCell ref="WQD20:WQL20"/>
    <mergeCell ref="WQM20:WQU20"/>
    <mergeCell ref="WQV20:WRD20"/>
    <mergeCell ref="WRE20:WRM20"/>
    <mergeCell ref="WNJ20:WNR20"/>
    <mergeCell ref="WNS20:WOA20"/>
    <mergeCell ref="WOB20:WOJ20"/>
    <mergeCell ref="WOK20:WOS20"/>
    <mergeCell ref="WOT20:WPB20"/>
    <mergeCell ref="WPC20:WPK20"/>
    <mergeCell ref="WLH20:WLP20"/>
    <mergeCell ref="WLQ20:WLY20"/>
    <mergeCell ref="WLZ20:WMH20"/>
    <mergeCell ref="WMI20:WMQ20"/>
    <mergeCell ref="WMR20:WMZ20"/>
    <mergeCell ref="WNA20:WNI20"/>
    <mergeCell ref="WVR20:WVZ20"/>
    <mergeCell ref="WWA20:WWI20"/>
    <mergeCell ref="WWJ20:WWR20"/>
    <mergeCell ref="WWS20:WXA20"/>
    <mergeCell ref="WXB20:WXJ20"/>
    <mergeCell ref="WXK20:WXS20"/>
    <mergeCell ref="WTP20:WTX20"/>
    <mergeCell ref="WTY20:WUG20"/>
    <mergeCell ref="WUH20:WUP20"/>
    <mergeCell ref="WUQ20:WUY20"/>
    <mergeCell ref="WUZ20:WVH20"/>
    <mergeCell ref="WVI20:WVQ20"/>
    <mergeCell ref="WRN20:WRV20"/>
    <mergeCell ref="WRW20:WSE20"/>
    <mergeCell ref="WSF20:WSN20"/>
    <mergeCell ref="WSO20:WSW20"/>
    <mergeCell ref="WSX20:WTF20"/>
    <mergeCell ref="WTG20:WTO20"/>
    <mergeCell ref="XDZ20:XEH20"/>
    <mergeCell ref="XEI20:XEQ20"/>
    <mergeCell ref="XER20:XEZ20"/>
    <mergeCell ref="XFA20:XFD20"/>
    <mergeCell ref="XBX20:XCF20"/>
    <mergeCell ref="XCG20:XCO20"/>
    <mergeCell ref="XCP20:XCX20"/>
    <mergeCell ref="XCY20:XDG20"/>
    <mergeCell ref="XDH20:XDP20"/>
    <mergeCell ref="XDQ20:XDY20"/>
    <mergeCell ref="WZV20:XAD20"/>
    <mergeCell ref="XAE20:XAM20"/>
    <mergeCell ref="XAN20:XAV20"/>
    <mergeCell ref="XAW20:XBE20"/>
    <mergeCell ref="XBF20:XBN20"/>
    <mergeCell ref="XBO20:XBW20"/>
    <mergeCell ref="WXT20:WYB20"/>
    <mergeCell ref="WYC20:WYK20"/>
    <mergeCell ref="WYL20:WYT20"/>
    <mergeCell ref="WYU20:WZC20"/>
    <mergeCell ref="WZD20:WZL20"/>
    <mergeCell ref="WZM20:WZU20"/>
  </mergeCells>
  <pageMargins left="0.25" right="0.25" top="0.75" bottom="0.75" header="0.3" footer="0.3"/>
  <pageSetup paperSize="9" scale="49" fitToHeight="0" orientation="landscape"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131B19-24B6-49CF-9E1F-0B976A026273}">
  <dimension ref="B3:G48"/>
  <sheetViews>
    <sheetView rightToLeft="1" topLeftCell="B1" workbookViewId="0">
      <selection activeCell="E48" sqref="E48"/>
    </sheetView>
  </sheetViews>
  <sheetFormatPr defaultRowHeight="14.25" x14ac:dyDescent="0.2"/>
  <cols>
    <col min="2" max="2" width="17.625" customWidth="1"/>
    <col min="3" max="3" width="14.375" customWidth="1"/>
    <col min="4" max="4" width="13.875" bestFit="1" customWidth="1"/>
    <col min="5" max="5" width="17.75" bestFit="1" customWidth="1"/>
    <col min="6" max="6" width="11.125" bestFit="1" customWidth="1"/>
    <col min="7" max="7" width="15.25" bestFit="1" customWidth="1"/>
  </cols>
  <sheetData>
    <row r="3" spans="2:7" ht="15" x14ac:dyDescent="0.25">
      <c r="B3" s="76"/>
      <c r="C3" s="76"/>
      <c r="D3" s="110" t="s">
        <v>51</v>
      </c>
      <c r="E3" s="110" t="s">
        <v>77</v>
      </c>
      <c r="F3" s="110" t="s">
        <v>88</v>
      </c>
      <c r="G3" s="79" t="s">
        <v>141</v>
      </c>
    </row>
    <row r="4" spans="2:7" ht="15" x14ac:dyDescent="0.25">
      <c r="B4" s="79" t="s">
        <v>0</v>
      </c>
      <c r="C4" s="79"/>
      <c r="D4" s="111" t="s">
        <v>55</v>
      </c>
      <c r="E4" s="111" t="s">
        <v>79</v>
      </c>
      <c r="F4" s="111" t="s">
        <v>79</v>
      </c>
      <c r="G4" s="111" t="s">
        <v>142</v>
      </c>
    </row>
    <row r="5" spans="2:7" ht="15" x14ac:dyDescent="0.25">
      <c r="B5" s="79" t="s">
        <v>42</v>
      </c>
      <c r="C5" s="79" t="s">
        <v>238</v>
      </c>
      <c r="D5" s="112" t="s">
        <v>259</v>
      </c>
      <c r="E5" s="112" t="s">
        <v>259</v>
      </c>
      <c r="F5" s="112" t="s">
        <v>259</v>
      </c>
      <c r="G5" s="112" t="s">
        <v>259</v>
      </c>
    </row>
    <row r="6" spans="2:7" x14ac:dyDescent="0.2">
      <c r="B6" s="76" t="s">
        <v>225</v>
      </c>
      <c r="C6" s="76">
        <v>1</v>
      </c>
      <c r="D6" s="104">
        <v>53000</v>
      </c>
      <c r="E6" s="104">
        <v>68000</v>
      </c>
      <c r="F6" s="104">
        <v>50000</v>
      </c>
      <c r="G6" s="136">
        <f>220*C7</f>
        <v>264000</v>
      </c>
    </row>
    <row r="7" spans="2:7" x14ac:dyDescent="0.2">
      <c r="B7" s="76" t="s">
        <v>226</v>
      </c>
      <c r="C7" s="76">
        <v>1200</v>
      </c>
      <c r="D7" s="104">
        <f>200*C7</f>
        <v>240000</v>
      </c>
      <c r="E7" s="104">
        <f>105*C7</f>
        <v>126000</v>
      </c>
      <c r="F7" s="104">
        <f>(86+15)*C7+5000+14000+12000+3400</f>
        <v>155600</v>
      </c>
      <c r="G7" s="136"/>
    </row>
    <row r="8" spans="2:7" x14ac:dyDescent="0.2">
      <c r="B8" s="76" t="s">
        <v>3</v>
      </c>
      <c r="C8" s="76">
        <v>1200</v>
      </c>
      <c r="D8" s="104">
        <f>15*C8</f>
        <v>18000</v>
      </c>
      <c r="E8" s="104">
        <f>30*C8</f>
        <v>36000</v>
      </c>
      <c r="F8" s="104">
        <f>30*C8+2000+18000+6000</f>
        <v>62000</v>
      </c>
      <c r="G8" s="136"/>
    </row>
    <row r="9" spans="2:7" x14ac:dyDescent="0.2">
      <c r="B9" s="76" t="s">
        <v>227</v>
      </c>
      <c r="C9" s="76">
        <v>1</v>
      </c>
      <c r="D9" s="104">
        <v>150000</v>
      </c>
      <c r="E9" s="104">
        <f>140000</f>
        <v>140000</v>
      </c>
      <c r="F9" s="104">
        <v>67000</v>
      </c>
      <c r="G9" s="104">
        <v>96000</v>
      </c>
    </row>
    <row r="10" spans="2:7" x14ac:dyDescent="0.2">
      <c r="B10" s="76" t="s">
        <v>243</v>
      </c>
      <c r="C10" s="76">
        <v>1</v>
      </c>
      <c r="D10" s="104" t="s">
        <v>239</v>
      </c>
      <c r="E10" s="104">
        <v>45000</v>
      </c>
      <c r="F10" s="104">
        <v>25000</v>
      </c>
      <c r="G10" s="104" t="s">
        <v>254</v>
      </c>
    </row>
    <row r="11" spans="2:7" x14ac:dyDescent="0.2">
      <c r="B11" s="76" t="s">
        <v>242</v>
      </c>
      <c r="C11" s="76"/>
      <c r="D11" s="104">
        <v>15000</v>
      </c>
      <c r="E11" s="104">
        <v>19000</v>
      </c>
      <c r="F11" s="104">
        <v>5000</v>
      </c>
      <c r="G11" s="104">
        <v>33000</v>
      </c>
    </row>
    <row r="12" spans="2:7" x14ac:dyDescent="0.2">
      <c r="B12" s="76" t="s">
        <v>75</v>
      </c>
      <c r="C12" s="76">
        <v>2</v>
      </c>
      <c r="D12" s="104">
        <f>3200*C12</f>
        <v>6400</v>
      </c>
      <c r="E12" s="104">
        <f>4200*C12</f>
        <v>8400</v>
      </c>
      <c r="F12" s="104">
        <f>4000*C12</f>
        <v>8000</v>
      </c>
      <c r="G12" s="104">
        <f>3500*C12</f>
        <v>7000</v>
      </c>
    </row>
    <row r="13" spans="2:7" x14ac:dyDescent="0.2">
      <c r="B13" s="76" t="s">
        <v>228</v>
      </c>
      <c r="C13" s="76">
        <v>1</v>
      </c>
      <c r="D13" s="104">
        <v>3500</v>
      </c>
      <c r="E13" s="104">
        <f>8500+5000</f>
        <v>13500</v>
      </c>
      <c r="F13" s="104">
        <v>3000</v>
      </c>
      <c r="G13" s="104">
        <v>3800</v>
      </c>
    </row>
    <row r="14" spans="2:7" x14ac:dyDescent="0.2">
      <c r="B14" s="76" t="s">
        <v>229</v>
      </c>
      <c r="C14" s="76">
        <v>1</v>
      </c>
      <c r="D14" s="104">
        <f>30000+5000+8000</f>
        <v>43000</v>
      </c>
      <c r="E14" s="104">
        <v>6000</v>
      </c>
      <c r="F14" s="104">
        <f>4000+4000</f>
        <v>8000</v>
      </c>
      <c r="G14" s="104">
        <v>8500</v>
      </c>
    </row>
    <row r="15" spans="2:7" x14ac:dyDescent="0.2">
      <c r="B15" s="76" t="s">
        <v>230</v>
      </c>
      <c r="C15" s="76">
        <v>1</v>
      </c>
      <c r="D15" s="104">
        <v>26000</v>
      </c>
      <c r="E15" s="104">
        <f>18500+3900</f>
        <v>22400</v>
      </c>
      <c r="F15" s="104">
        <f>16000+4000+3500</f>
        <v>23500</v>
      </c>
      <c r="G15" s="104">
        <f>38000+44000+30000+12500</f>
        <v>124500</v>
      </c>
    </row>
    <row r="16" spans="2:7" x14ac:dyDescent="0.2">
      <c r="B16" s="76" t="s">
        <v>231</v>
      </c>
      <c r="C16" s="76">
        <v>1</v>
      </c>
      <c r="D16" s="104">
        <f>28000+3400</f>
        <v>31400</v>
      </c>
      <c r="E16" s="104">
        <f>5000+15000</f>
        <v>20000</v>
      </c>
      <c r="F16" s="104">
        <f>5000+18000+10000+15000+1120+400+2500</f>
        <v>52020</v>
      </c>
      <c r="G16" s="104">
        <f>18000+6000</f>
        <v>24000</v>
      </c>
    </row>
    <row r="17" spans="2:7" x14ac:dyDescent="0.2">
      <c r="B17" s="76" t="s">
        <v>232</v>
      </c>
      <c r="C17" s="76">
        <v>1</v>
      </c>
      <c r="D17" s="104">
        <v>8000</v>
      </c>
      <c r="E17" s="104">
        <v>16500</v>
      </c>
      <c r="F17" s="104">
        <v>22000</v>
      </c>
      <c r="G17" s="104" t="s">
        <v>251</v>
      </c>
    </row>
    <row r="18" spans="2:7" x14ac:dyDescent="0.2">
      <c r="B18" s="76" t="s">
        <v>94</v>
      </c>
      <c r="C18" s="76">
        <v>1</v>
      </c>
      <c r="D18" s="104">
        <f>4500+2500</f>
        <v>7000</v>
      </c>
      <c r="E18" s="104">
        <v>14500</v>
      </c>
      <c r="F18" s="104">
        <f>3500+2400</f>
        <v>5900</v>
      </c>
      <c r="G18" s="104">
        <f>5850+2160</f>
        <v>8010</v>
      </c>
    </row>
    <row r="19" spans="2:7" x14ac:dyDescent="0.2">
      <c r="B19" s="76" t="s">
        <v>233</v>
      </c>
      <c r="C19" s="76">
        <v>1</v>
      </c>
      <c r="D19" s="104">
        <v>6750</v>
      </c>
      <c r="E19" s="104">
        <v>6000</v>
      </c>
      <c r="F19" s="104">
        <f>2000+1100</f>
        <v>3100</v>
      </c>
      <c r="G19" s="104">
        <v>3600</v>
      </c>
    </row>
    <row r="20" spans="2:7" x14ac:dyDescent="0.2">
      <c r="B20" s="76" t="s">
        <v>1</v>
      </c>
      <c r="C20" s="76">
        <v>1</v>
      </c>
      <c r="D20" s="104">
        <v>2560</v>
      </c>
      <c r="E20" s="104">
        <f>18500+4500</f>
        <v>23000</v>
      </c>
      <c r="F20" s="104">
        <f>1800</f>
        <v>1800</v>
      </c>
      <c r="G20" s="104">
        <v>1600</v>
      </c>
    </row>
    <row r="21" spans="2:7" x14ac:dyDescent="0.2">
      <c r="B21" s="76" t="s">
        <v>234</v>
      </c>
      <c r="C21" s="76">
        <v>1</v>
      </c>
      <c r="D21" s="106"/>
      <c r="E21" s="104">
        <v>4800</v>
      </c>
      <c r="F21" s="104">
        <v>5800</v>
      </c>
      <c r="G21" s="104">
        <v>2800</v>
      </c>
    </row>
    <row r="22" spans="2:7" x14ac:dyDescent="0.2">
      <c r="B22" s="76" t="s">
        <v>8</v>
      </c>
      <c r="C22" s="76">
        <v>1</v>
      </c>
      <c r="D22" s="104">
        <v>3200</v>
      </c>
      <c r="E22" s="104">
        <v>2000</v>
      </c>
      <c r="F22" s="104">
        <v>3000</v>
      </c>
      <c r="G22" s="104">
        <v>2200</v>
      </c>
    </row>
    <row r="23" spans="2:7" x14ac:dyDescent="0.2">
      <c r="B23" s="76" t="s">
        <v>7</v>
      </c>
      <c r="C23" s="76">
        <v>1</v>
      </c>
      <c r="D23" s="104">
        <v>3800</v>
      </c>
      <c r="E23" s="104" t="s">
        <v>247</v>
      </c>
      <c r="F23" s="104" t="s">
        <v>239</v>
      </c>
      <c r="G23" s="104" t="s">
        <v>239</v>
      </c>
    </row>
    <row r="24" spans="2:7" x14ac:dyDescent="0.2">
      <c r="B24" s="76" t="s">
        <v>240</v>
      </c>
      <c r="C24" s="76">
        <v>1</v>
      </c>
      <c r="D24" s="104">
        <v>3200</v>
      </c>
      <c r="E24" s="106"/>
      <c r="F24" s="104">
        <v>2500</v>
      </c>
      <c r="G24" s="104" t="s">
        <v>255</v>
      </c>
    </row>
    <row r="25" spans="2:7" x14ac:dyDescent="0.2">
      <c r="B25" s="76" t="s">
        <v>241</v>
      </c>
      <c r="C25" s="76">
        <v>1</v>
      </c>
      <c r="D25" s="104">
        <v>12000</v>
      </c>
      <c r="E25" s="104">
        <f>24000+30000</f>
        <v>54000</v>
      </c>
      <c r="F25" s="104">
        <v>10000</v>
      </c>
      <c r="G25" s="104" t="s">
        <v>252</v>
      </c>
    </row>
    <row r="26" spans="2:7" x14ac:dyDescent="0.2">
      <c r="B26" s="76" t="s">
        <v>164</v>
      </c>
      <c r="C26" s="76">
        <v>1</v>
      </c>
      <c r="D26" s="104" t="s">
        <v>239</v>
      </c>
      <c r="E26" s="104" t="s">
        <v>246</v>
      </c>
      <c r="F26" s="106"/>
      <c r="G26" s="104">
        <v>5600</v>
      </c>
    </row>
    <row r="27" spans="2:7" x14ac:dyDescent="0.2">
      <c r="B27" s="76" t="s">
        <v>235</v>
      </c>
      <c r="C27" s="76">
        <v>1</v>
      </c>
      <c r="D27" s="104">
        <v>5850</v>
      </c>
      <c r="E27" s="104">
        <v>6400</v>
      </c>
      <c r="F27" s="104">
        <v>5500</v>
      </c>
      <c r="G27" s="104">
        <v>5850</v>
      </c>
    </row>
    <row r="28" spans="2:7" x14ac:dyDescent="0.2">
      <c r="B28" s="76" t="s">
        <v>236</v>
      </c>
      <c r="C28" s="76">
        <v>1</v>
      </c>
      <c r="D28" s="104">
        <f>1200+1200</f>
        <v>2400</v>
      </c>
      <c r="E28" s="104">
        <v>2800</v>
      </c>
      <c r="F28" s="104">
        <v>2400</v>
      </c>
      <c r="G28" s="104">
        <v>2400</v>
      </c>
    </row>
    <row r="29" spans="2:7" x14ac:dyDescent="0.2">
      <c r="B29" s="76" t="s">
        <v>12</v>
      </c>
      <c r="C29" s="76">
        <v>1</v>
      </c>
      <c r="D29" s="104">
        <v>1500</v>
      </c>
      <c r="E29" s="104">
        <v>2000</v>
      </c>
      <c r="F29" s="104">
        <v>1800</v>
      </c>
      <c r="G29" s="104">
        <v>2800</v>
      </c>
    </row>
    <row r="30" spans="2:7" x14ac:dyDescent="0.2">
      <c r="B30" s="76" t="s">
        <v>60</v>
      </c>
      <c r="C30" s="76">
        <v>1</v>
      </c>
      <c r="D30" s="104">
        <v>1200</v>
      </c>
      <c r="E30" s="113" t="s">
        <v>239</v>
      </c>
      <c r="F30" s="104">
        <v>1200</v>
      </c>
      <c r="G30" s="113" t="s">
        <v>239</v>
      </c>
    </row>
    <row r="31" spans="2:7" x14ac:dyDescent="0.2">
      <c r="B31" s="76" t="s">
        <v>248</v>
      </c>
      <c r="C31" s="76">
        <v>1</v>
      </c>
      <c r="D31" s="76">
        <f>5000+9000+6000</f>
        <v>20000</v>
      </c>
      <c r="E31" s="104">
        <v>8500</v>
      </c>
      <c r="F31" s="104">
        <f>3000+1800+4500</f>
        <v>9300</v>
      </c>
      <c r="G31" s="104">
        <v>4500</v>
      </c>
    </row>
    <row r="32" spans="2:7" x14ac:dyDescent="0.2">
      <c r="B32" s="76" t="s">
        <v>59</v>
      </c>
      <c r="C32" s="76">
        <v>1</v>
      </c>
      <c r="D32" s="104">
        <v>5000</v>
      </c>
      <c r="E32" s="113" t="s">
        <v>43</v>
      </c>
      <c r="F32" s="104">
        <v>5000</v>
      </c>
      <c r="G32" s="106"/>
    </row>
    <row r="33" spans="2:7" x14ac:dyDescent="0.2">
      <c r="B33" s="76" t="s">
        <v>244</v>
      </c>
      <c r="C33" s="76">
        <v>1</v>
      </c>
      <c r="D33" s="104">
        <v>1000</v>
      </c>
      <c r="E33" s="113"/>
      <c r="F33" s="104">
        <f>3000+3000+5000</f>
        <v>11000</v>
      </c>
      <c r="G33" s="104">
        <v>6000</v>
      </c>
    </row>
    <row r="34" spans="2:7" x14ac:dyDescent="0.2">
      <c r="B34" s="76" t="s">
        <v>13</v>
      </c>
      <c r="C34" s="76">
        <v>1</v>
      </c>
      <c r="D34" s="104"/>
      <c r="E34" s="104">
        <v>19500</v>
      </c>
      <c r="F34" s="104"/>
      <c r="G34" s="104"/>
    </row>
    <row r="35" spans="2:7" x14ac:dyDescent="0.2">
      <c r="B35" s="76" t="s">
        <v>14</v>
      </c>
      <c r="C35" s="76">
        <v>1</v>
      </c>
      <c r="D35" s="104"/>
      <c r="E35" s="104">
        <v>6500</v>
      </c>
      <c r="F35" s="104"/>
      <c r="G35" s="104"/>
    </row>
    <row r="37" spans="2:7" x14ac:dyDescent="0.2">
      <c r="B37" t="s">
        <v>38</v>
      </c>
      <c r="D37" s="108">
        <v>0.09</v>
      </c>
      <c r="E37" s="108">
        <v>0.08</v>
      </c>
      <c r="F37" s="108">
        <v>0.08</v>
      </c>
      <c r="G37" s="108">
        <v>8.7999999999999995E-2</v>
      </c>
    </row>
    <row r="38" spans="2:7" x14ac:dyDescent="0.2">
      <c r="B38" t="s">
        <v>237</v>
      </c>
      <c r="D38" s="108">
        <v>0.18</v>
      </c>
      <c r="E38" s="108">
        <v>0.18</v>
      </c>
      <c r="F38" s="108">
        <v>0.18</v>
      </c>
      <c r="G38" s="108">
        <v>0.18</v>
      </c>
    </row>
    <row r="40" spans="2:7" x14ac:dyDescent="0.2">
      <c r="B40" t="s">
        <v>245</v>
      </c>
      <c r="D40" s="109">
        <f>SUM(D6:D33)</f>
        <v>669760</v>
      </c>
      <c r="E40" s="109">
        <f>SUM(E6:E33)</f>
        <v>644800</v>
      </c>
      <c r="F40" s="109">
        <f>SUM(F6:F33)</f>
        <v>549420</v>
      </c>
      <c r="G40" s="109">
        <f t="shared" ref="G40" si="0">SUM(G6:G33)</f>
        <v>606160</v>
      </c>
    </row>
    <row r="41" spans="2:7" x14ac:dyDescent="0.2">
      <c r="B41" t="s">
        <v>250</v>
      </c>
      <c r="D41" s="107">
        <f>D40-D9-D16</f>
        <v>488360</v>
      </c>
      <c r="E41" s="107">
        <f t="shared" ref="E41:G41" si="1">E40-E9-E16</f>
        <v>484800</v>
      </c>
      <c r="F41" s="107">
        <f>F40-F9-F16</f>
        <v>430400</v>
      </c>
      <c r="G41" s="107">
        <f t="shared" si="1"/>
        <v>486160</v>
      </c>
    </row>
    <row r="43" spans="2:7" x14ac:dyDescent="0.2">
      <c r="B43" t="s">
        <v>249</v>
      </c>
      <c r="D43" s="107">
        <f>(D41*D37)+D41</f>
        <v>532312.4</v>
      </c>
      <c r="E43" s="107">
        <f t="shared" ref="E43:G43" si="2">(E41*E37)+E41</f>
        <v>523584</v>
      </c>
      <c r="F43" s="107">
        <f t="shared" si="2"/>
        <v>464832</v>
      </c>
      <c r="G43" s="107">
        <f t="shared" si="2"/>
        <v>528942.07999999996</v>
      </c>
    </row>
    <row r="44" spans="2:7" ht="15" x14ac:dyDescent="0.25">
      <c r="B44" s="1" t="s">
        <v>256</v>
      </c>
      <c r="C44" s="1"/>
      <c r="D44" s="114">
        <f>D43*D38+D43</f>
        <v>628128.63199999998</v>
      </c>
      <c r="E44" s="114">
        <f t="shared" ref="E44:G44" si="3">E43*E38+E43</f>
        <v>617829.12</v>
      </c>
      <c r="F44" s="114">
        <f t="shared" si="3"/>
        <v>548501.76000000001</v>
      </c>
      <c r="G44" s="114">
        <f t="shared" si="3"/>
        <v>624151.65439999988</v>
      </c>
    </row>
    <row r="45" spans="2:7" x14ac:dyDescent="0.2">
      <c r="B45" t="s">
        <v>257</v>
      </c>
      <c r="D45" s="107">
        <v>200000</v>
      </c>
      <c r="E45" s="107">
        <v>200000</v>
      </c>
      <c r="F45" s="107">
        <v>200000</v>
      </c>
      <c r="G45" s="107">
        <v>200000</v>
      </c>
    </row>
    <row r="46" spans="2:7" ht="15" x14ac:dyDescent="0.25">
      <c r="B46" s="115" t="s">
        <v>258</v>
      </c>
      <c r="C46" s="115"/>
      <c r="D46" s="116">
        <f>(D41+D45)*1.09*1.18</f>
        <v>885368.63199999998</v>
      </c>
      <c r="E46" s="116">
        <f>(E41+E45)*1.08*1.18</f>
        <v>872709.12</v>
      </c>
      <c r="F46" s="116">
        <f>(F41+F45)*1.08*1.18</f>
        <v>803381.76000000001</v>
      </c>
      <c r="G46" s="116">
        <f>(G41+G45)*1.088*1.18</f>
        <v>880919.6544</v>
      </c>
    </row>
    <row r="48" spans="2:7" x14ac:dyDescent="0.2">
      <c r="D48" t="s">
        <v>253</v>
      </c>
    </row>
  </sheetData>
  <mergeCells count="1">
    <mergeCell ref="G6:G8"/>
  </mergeCells>
  <phoneticPr fontId="8" type="noConversion"/>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20A5E0-A42E-484C-AC12-CAB6EEC76CC3}">
  <dimension ref="A1:E8"/>
  <sheetViews>
    <sheetView rightToLeft="1" workbookViewId="0">
      <selection activeCell="E48" sqref="E48"/>
    </sheetView>
  </sheetViews>
  <sheetFormatPr defaultRowHeight="14.25" x14ac:dyDescent="0.2"/>
  <cols>
    <col min="1" max="1" width="10" bestFit="1" customWidth="1"/>
    <col min="2" max="2" width="12" bestFit="1" customWidth="1"/>
    <col min="3" max="3" width="12.75" customWidth="1"/>
    <col min="4" max="4" width="22.125" bestFit="1" customWidth="1"/>
    <col min="5" max="5" width="13.5" customWidth="1"/>
  </cols>
  <sheetData>
    <row r="1" spans="1:5" ht="46.5" customHeight="1" x14ac:dyDescent="0.25">
      <c r="A1" s="79" t="s">
        <v>207</v>
      </c>
      <c r="B1" s="79" t="s">
        <v>209</v>
      </c>
      <c r="C1" s="80" t="s">
        <v>218</v>
      </c>
      <c r="D1" s="79" t="s">
        <v>208</v>
      </c>
      <c r="E1" s="80" t="s">
        <v>217</v>
      </c>
    </row>
    <row r="2" spans="1:5" ht="114" x14ac:dyDescent="0.2">
      <c r="A2" s="76" t="s">
        <v>51</v>
      </c>
      <c r="B2" s="76" t="s">
        <v>79</v>
      </c>
      <c r="C2" s="76" t="s">
        <v>57</v>
      </c>
      <c r="D2" s="77" t="s">
        <v>214</v>
      </c>
      <c r="E2" s="81">
        <v>719886</v>
      </c>
    </row>
    <row r="3" spans="1:5" ht="71.25" x14ac:dyDescent="0.2">
      <c r="A3" s="76" t="s">
        <v>210</v>
      </c>
      <c r="B3" s="76" t="s">
        <v>79</v>
      </c>
      <c r="C3" s="76" t="s">
        <v>81</v>
      </c>
      <c r="D3" s="77" t="s">
        <v>215</v>
      </c>
      <c r="E3" s="81">
        <v>719271</v>
      </c>
    </row>
    <row r="4" spans="1:5" ht="57" x14ac:dyDescent="0.2">
      <c r="A4" s="76" t="s">
        <v>88</v>
      </c>
      <c r="B4" s="76" t="s">
        <v>79</v>
      </c>
      <c r="C4" s="76" t="s">
        <v>90</v>
      </c>
      <c r="D4" s="77" t="s">
        <v>216</v>
      </c>
      <c r="E4" s="81">
        <v>689986</v>
      </c>
    </row>
    <row r="5" spans="1:5" ht="57" x14ac:dyDescent="0.2">
      <c r="A5" s="76" t="s">
        <v>88</v>
      </c>
      <c r="B5" s="76" t="s">
        <v>112</v>
      </c>
      <c r="C5" s="76" t="s">
        <v>90</v>
      </c>
      <c r="D5" s="77" t="s">
        <v>216</v>
      </c>
      <c r="E5" s="81">
        <v>717449</v>
      </c>
    </row>
    <row r="6" spans="1:5" ht="57" x14ac:dyDescent="0.2">
      <c r="A6" s="76" t="s">
        <v>88</v>
      </c>
      <c r="B6" s="76" t="s">
        <v>126</v>
      </c>
      <c r="C6" s="76" t="s">
        <v>90</v>
      </c>
      <c r="D6" s="77" t="s">
        <v>216</v>
      </c>
      <c r="E6" s="81">
        <v>715818</v>
      </c>
    </row>
    <row r="7" spans="1:5" ht="28.5" x14ac:dyDescent="0.2">
      <c r="A7" s="76" t="s">
        <v>211</v>
      </c>
      <c r="B7" s="76" t="s">
        <v>212</v>
      </c>
      <c r="C7" s="77" t="s">
        <v>158</v>
      </c>
      <c r="D7" s="76"/>
      <c r="E7" s="82">
        <v>718513</v>
      </c>
    </row>
    <row r="8" spans="1:5" ht="85.5" x14ac:dyDescent="0.2">
      <c r="A8" s="78" t="s">
        <v>162</v>
      </c>
      <c r="B8" s="78" t="s">
        <v>213</v>
      </c>
      <c r="C8" s="77" t="s">
        <v>180</v>
      </c>
      <c r="D8" s="77" t="s">
        <v>219</v>
      </c>
      <c r="E8" s="82">
        <v>717265</v>
      </c>
    </row>
  </sheetData>
  <pageMargins left="0.7" right="0.7" top="0.75" bottom="0.75" header="0.3" footer="0.3"/>
  <pageSetup paperSize="9" orientation="portrait" horizontalDpi="0"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10CD2E-0B02-423E-8F00-B992A08065CC}">
  <sheetPr>
    <pageSetUpPr fitToPage="1"/>
  </sheetPr>
  <dimension ref="A3:E57"/>
  <sheetViews>
    <sheetView showGridLines="0" rightToLeft="1" tabSelected="1" zoomScaleNormal="100" workbookViewId="0">
      <selection activeCell="G15" sqref="G15"/>
    </sheetView>
  </sheetViews>
  <sheetFormatPr defaultRowHeight="14.25" x14ac:dyDescent="0.2"/>
  <cols>
    <col min="1" max="1" width="21.75" customWidth="1"/>
    <col min="2" max="2" width="36.5" customWidth="1"/>
    <col min="3" max="3" width="15" customWidth="1"/>
    <col min="4" max="4" width="13.25" customWidth="1"/>
    <col min="5" max="5" width="21.75" customWidth="1"/>
    <col min="6" max="6" width="11.125" customWidth="1"/>
    <col min="7" max="7" width="25" customWidth="1"/>
    <col min="8" max="8" width="9.625" customWidth="1"/>
    <col min="9" max="9" width="13.25" customWidth="1"/>
  </cols>
  <sheetData>
    <row r="3" spans="1:5" ht="15" customHeight="1" x14ac:dyDescent="0.2">
      <c r="A3" s="144" t="s">
        <v>263</v>
      </c>
      <c r="B3" s="144"/>
      <c r="C3" s="144"/>
      <c r="D3" s="144"/>
      <c r="E3" s="144"/>
    </row>
    <row r="4" spans="1:5" ht="15" customHeight="1" x14ac:dyDescent="0.2">
      <c r="A4" s="144"/>
      <c r="B4" s="144"/>
      <c r="C4" s="144"/>
      <c r="D4" s="144"/>
      <c r="E4" s="144"/>
    </row>
    <row r="5" spans="1:5" ht="25.5" customHeight="1" x14ac:dyDescent="0.2">
      <c r="A5" s="143" t="s">
        <v>299</v>
      </c>
      <c r="B5" s="143"/>
      <c r="C5" s="143"/>
      <c r="D5" s="143"/>
      <c r="E5" s="143"/>
    </row>
    <row r="6" spans="1:5" ht="30" customHeight="1" x14ac:dyDescent="0.2">
      <c r="A6" s="119" t="s">
        <v>266</v>
      </c>
      <c r="B6" s="119" t="s">
        <v>267</v>
      </c>
      <c r="C6" s="123" t="s">
        <v>238</v>
      </c>
      <c r="D6" s="123" t="s">
        <v>269</v>
      </c>
      <c r="E6" s="122" t="s">
        <v>270</v>
      </c>
    </row>
    <row r="7" spans="1:5" ht="14.25" customHeight="1" x14ac:dyDescent="0.2">
      <c r="A7" s="138" t="s">
        <v>262</v>
      </c>
      <c r="B7" s="117" t="s">
        <v>262</v>
      </c>
      <c r="C7" s="117"/>
      <c r="D7" s="120"/>
      <c r="E7" s="124">
        <f t="shared" ref="E7:E51" si="0">D7*C7</f>
        <v>0</v>
      </c>
    </row>
    <row r="8" spans="1:5" ht="14.25" customHeight="1" x14ac:dyDescent="0.2">
      <c r="A8" s="139"/>
      <c r="B8" s="117" t="s">
        <v>272</v>
      </c>
      <c r="C8" s="117"/>
      <c r="D8" s="120"/>
      <c r="E8" s="124">
        <f t="shared" si="0"/>
        <v>0</v>
      </c>
    </row>
    <row r="9" spans="1:5" ht="14.25" customHeight="1" x14ac:dyDescent="0.2">
      <c r="A9" s="139"/>
      <c r="B9" s="117" t="s">
        <v>274</v>
      </c>
      <c r="C9" s="117"/>
      <c r="D9" s="120"/>
      <c r="E9" s="124">
        <f t="shared" si="0"/>
        <v>0</v>
      </c>
    </row>
    <row r="10" spans="1:5" ht="14.25" customHeight="1" x14ac:dyDescent="0.2">
      <c r="A10" s="139"/>
      <c r="B10" s="117" t="s">
        <v>282</v>
      </c>
      <c r="C10" s="117"/>
      <c r="D10" s="120"/>
      <c r="E10" s="124">
        <f t="shared" si="0"/>
        <v>0</v>
      </c>
    </row>
    <row r="11" spans="1:5" ht="14.25" customHeight="1" x14ac:dyDescent="0.2">
      <c r="A11" s="139"/>
      <c r="B11" s="117" t="s">
        <v>241</v>
      </c>
      <c r="C11" s="117"/>
      <c r="D11" s="120"/>
      <c r="E11" s="124">
        <f t="shared" si="0"/>
        <v>0</v>
      </c>
    </row>
    <row r="12" spans="1:5" ht="14.25" customHeight="1" x14ac:dyDescent="0.2">
      <c r="A12" s="139"/>
      <c r="B12" s="117" t="s">
        <v>273</v>
      </c>
      <c r="C12" s="117"/>
      <c r="D12" s="120"/>
      <c r="E12" s="124">
        <f t="shared" si="0"/>
        <v>0</v>
      </c>
    </row>
    <row r="13" spans="1:5" ht="14.25" customHeight="1" x14ac:dyDescent="0.2">
      <c r="A13" s="139"/>
      <c r="B13" s="117" t="s">
        <v>275</v>
      </c>
      <c r="C13" s="117"/>
      <c r="D13" s="120"/>
      <c r="E13" s="124">
        <f t="shared" si="0"/>
        <v>0</v>
      </c>
    </row>
    <row r="14" spans="1:5" ht="14.25" customHeight="1" x14ac:dyDescent="0.2">
      <c r="A14" s="139"/>
      <c r="B14" s="117" t="s">
        <v>280</v>
      </c>
      <c r="C14" s="117"/>
      <c r="D14" s="120"/>
      <c r="E14" s="124">
        <f t="shared" si="0"/>
        <v>0</v>
      </c>
    </row>
    <row r="15" spans="1:5" ht="14.25" customHeight="1" x14ac:dyDescent="0.2">
      <c r="A15" s="139"/>
      <c r="B15" s="117" t="s">
        <v>281</v>
      </c>
      <c r="C15" s="117"/>
      <c r="D15" s="120"/>
      <c r="E15" s="124">
        <f t="shared" si="0"/>
        <v>0</v>
      </c>
    </row>
    <row r="16" spans="1:5" ht="14.25" customHeight="1" x14ac:dyDescent="0.2">
      <c r="A16" s="139"/>
      <c r="B16" s="117" t="s">
        <v>164</v>
      </c>
      <c r="C16" s="117"/>
      <c r="D16" s="120"/>
      <c r="E16" s="124">
        <f t="shared" si="0"/>
        <v>0</v>
      </c>
    </row>
    <row r="17" spans="1:5" ht="14.25" customHeight="1" x14ac:dyDescent="0.2">
      <c r="A17" s="147"/>
      <c r="B17" s="117" t="s">
        <v>228</v>
      </c>
      <c r="C17" s="117"/>
      <c r="D17" s="120"/>
      <c r="E17" s="124">
        <f t="shared" si="0"/>
        <v>0</v>
      </c>
    </row>
    <row r="18" spans="1:5" x14ac:dyDescent="0.2">
      <c r="A18" s="127"/>
      <c r="B18" s="121"/>
      <c r="C18" s="121"/>
      <c r="D18" s="121"/>
      <c r="E18" s="126"/>
    </row>
    <row r="19" spans="1:5" ht="14.25" customHeight="1" x14ac:dyDescent="0.2">
      <c r="A19" s="145" t="s">
        <v>276</v>
      </c>
      <c r="B19" s="117" t="s">
        <v>294</v>
      </c>
      <c r="C19" s="117"/>
      <c r="D19" s="120"/>
      <c r="E19" s="124">
        <f t="shared" si="0"/>
        <v>0</v>
      </c>
    </row>
    <row r="20" spans="1:5" ht="14.25" customHeight="1" x14ac:dyDescent="0.2">
      <c r="A20" s="146"/>
      <c r="B20" s="117" t="s">
        <v>264</v>
      </c>
      <c r="C20" s="117"/>
      <c r="D20" s="120"/>
      <c r="E20" s="124">
        <f t="shared" si="0"/>
        <v>0</v>
      </c>
    </row>
    <row r="21" spans="1:5" x14ac:dyDescent="0.2">
      <c r="A21" s="127"/>
      <c r="B21" s="121"/>
      <c r="C21" s="121"/>
      <c r="D21" s="121"/>
      <c r="E21" s="126"/>
    </row>
    <row r="22" spans="1:5" ht="14.25" customHeight="1" x14ac:dyDescent="0.2">
      <c r="A22" s="138" t="s">
        <v>278</v>
      </c>
      <c r="B22" s="117" t="s">
        <v>297</v>
      </c>
      <c r="C22" s="117"/>
      <c r="D22" s="120"/>
      <c r="E22" s="124">
        <f t="shared" si="0"/>
        <v>0</v>
      </c>
    </row>
    <row r="23" spans="1:5" ht="14.25" customHeight="1" x14ac:dyDescent="0.2">
      <c r="A23" s="139"/>
      <c r="B23" s="117" t="s">
        <v>298</v>
      </c>
      <c r="C23" s="117"/>
      <c r="D23" s="120"/>
      <c r="E23" s="124">
        <f t="shared" si="0"/>
        <v>0</v>
      </c>
    </row>
    <row r="24" spans="1:5" ht="14.25" customHeight="1" x14ac:dyDescent="0.2">
      <c r="A24" s="139"/>
      <c r="B24" s="117" t="s">
        <v>229</v>
      </c>
      <c r="C24" s="117"/>
      <c r="D24" s="120"/>
      <c r="E24" s="124">
        <f t="shared" si="0"/>
        <v>0</v>
      </c>
    </row>
    <row r="25" spans="1:5" ht="14.25" customHeight="1" x14ac:dyDescent="0.2">
      <c r="A25" s="139"/>
      <c r="B25" s="117" t="s">
        <v>279</v>
      </c>
      <c r="C25" s="117"/>
      <c r="D25" s="120"/>
      <c r="E25" s="124">
        <f t="shared" si="0"/>
        <v>0</v>
      </c>
    </row>
    <row r="26" spans="1:5" ht="14.25" customHeight="1" x14ac:dyDescent="0.2">
      <c r="A26" s="139"/>
      <c r="B26" s="117" t="s">
        <v>277</v>
      </c>
      <c r="C26" s="117"/>
      <c r="D26" s="120"/>
      <c r="E26" s="124">
        <f t="shared" si="0"/>
        <v>0</v>
      </c>
    </row>
    <row r="27" spans="1:5" ht="14.25" customHeight="1" x14ac:dyDescent="0.2">
      <c r="A27" s="139"/>
      <c r="B27" s="128" t="s">
        <v>288</v>
      </c>
      <c r="C27" s="117"/>
      <c r="D27" s="120"/>
      <c r="E27" s="124">
        <f t="shared" si="0"/>
        <v>0</v>
      </c>
    </row>
    <row r="28" spans="1:5" x14ac:dyDescent="0.2">
      <c r="A28" s="139"/>
      <c r="B28" s="128" t="s">
        <v>289</v>
      </c>
      <c r="C28" s="117"/>
      <c r="D28" s="120"/>
      <c r="E28" s="124">
        <f t="shared" si="0"/>
        <v>0</v>
      </c>
    </row>
    <row r="29" spans="1:5" x14ac:dyDescent="0.2">
      <c r="A29" s="139"/>
      <c r="B29" s="117" t="s">
        <v>235</v>
      </c>
      <c r="C29" s="117"/>
      <c r="D29" s="120"/>
      <c r="E29" s="124">
        <f t="shared" si="0"/>
        <v>0</v>
      </c>
    </row>
    <row r="30" spans="1:5" x14ac:dyDescent="0.2">
      <c r="A30" s="127"/>
      <c r="B30" s="121"/>
      <c r="C30" s="121"/>
      <c r="D30" s="121"/>
      <c r="E30" s="126"/>
    </row>
    <row r="31" spans="1:5" ht="14.25" customHeight="1" x14ac:dyDescent="0.2">
      <c r="A31" s="138" t="s">
        <v>284</v>
      </c>
      <c r="B31" s="117" t="s">
        <v>285</v>
      </c>
      <c r="C31" s="117"/>
      <c r="D31" s="120"/>
      <c r="E31" s="124">
        <f t="shared" si="0"/>
        <v>0</v>
      </c>
    </row>
    <row r="32" spans="1:5" ht="14.25" customHeight="1" x14ac:dyDescent="0.2">
      <c r="A32" s="139"/>
      <c r="B32" s="117" t="s">
        <v>286</v>
      </c>
      <c r="C32" s="117"/>
      <c r="D32" s="120"/>
      <c r="E32" s="124">
        <f t="shared" si="0"/>
        <v>0</v>
      </c>
    </row>
    <row r="33" spans="1:5" ht="14.25" customHeight="1" x14ac:dyDescent="0.2">
      <c r="A33" s="139"/>
      <c r="B33" s="117" t="s">
        <v>75</v>
      </c>
      <c r="C33" s="117"/>
      <c r="D33" s="120"/>
      <c r="E33" s="124">
        <f t="shared" si="0"/>
        <v>0</v>
      </c>
    </row>
    <row r="34" spans="1:5" ht="14.25" customHeight="1" x14ac:dyDescent="0.2">
      <c r="A34" s="139"/>
      <c r="B34" s="117" t="s">
        <v>287</v>
      </c>
      <c r="C34" s="117"/>
      <c r="D34" s="120"/>
      <c r="E34" s="124">
        <f t="shared" si="0"/>
        <v>0</v>
      </c>
    </row>
    <row r="35" spans="1:5" ht="14.25" customHeight="1" x14ac:dyDescent="0.2">
      <c r="A35" s="127"/>
      <c r="B35" s="121"/>
      <c r="C35" s="121"/>
      <c r="D35" s="121"/>
      <c r="E35" s="126"/>
    </row>
    <row r="36" spans="1:5" ht="14.25" customHeight="1" x14ac:dyDescent="0.2">
      <c r="A36" s="138" t="s">
        <v>290</v>
      </c>
      <c r="B36" s="117" t="s">
        <v>283</v>
      </c>
      <c r="C36" s="117"/>
      <c r="D36" s="120"/>
      <c r="E36" s="124">
        <f t="shared" si="0"/>
        <v>0</v>
      </c>
    </row>
    <row r="37" spans="1:5" ht="14.25" customHeight="1" x14ac:dyDescent="0.2">
      <c r="A37" s="139"/>
      <c r="B37" s="117" t="s">
        <v>8</v>
      </c>
      <c r="C37" s="117"/>
      <c r="D37" s="120"/>
      <c r="E37" s="124">
        <f t="shared" si="0"/>
        <v>0</v>
      </c>
    </row>
    <row r="38" spans="1:5" ht="14.25" customHeight="1" x14ac:dyDescent="0.2">
      <c r="A38" s="139"/>
      <c r="B38" s="117" t="s">
        <v>7</v>
      </c>
      <c r="C38" s="117"/>
      <c r="D38" s="120"/>
      <c r="E38" s="124">
        <f>D38*C38</f>
        <v>0</v>
      </c>
    </row>
    <row r="39" spans="1:5" ht="14.25" customHeight="1" x14ac:dyDescent="0.2">
      <c r="A39" s="127"/>
      <c r="B39" s="121"/>
      <c r="C39" s="121"/>
      <c r="D39" s="121"/>
      <c r="E39" s="126"/>
    </row>
    <row r="40" spans="1:5" ht="14.25" customHeight="1" x14ac:dyDescent="0.2">
      <c r="A40" s="138" t="s">
        <v>5</v>
      </c>
      <c r="B40" s="117" t="s">
        <v>94</v>
      </c>
      <c r="C40" s="117"/>
      <c r="D40" s="120"/>
      <c r="E40" s="124">
        <f>D40*C40</f>
        <v>0</v>
      </c>
    </row>
    <row r="41" spans="1:5" ht="14.25" customHeight="1" x14ac:dyDescent="0.2">
      <c r="A41" s="139"/>
      <c r="B41" s="117" t="s">
        <v>233</v>
      </c>
      <c r="C41" s="117"/>
      <c r="D41" s="120"/>
      <c r="E41" s="124">
        <f t="shared" ref="E41:E42" si="1">D41*C41</f>
        <v>0</v>
      </c>
    </row>
    <row r="42" spans="1:5" ht="14.25" customHeight="1" x14ac:dyDescent="0.2">
      <c r="A42" s="139"/>
      <c r="B42" s="117" t="s">
        <v>295</v>
      </c>
      <c r="C42" s="117"/>
      <c r="D42" s="120"/>
      <c r="E42" s="124">
        <f t="shared" si="1"/>
        <v>0</v>
      </c>
    </row>
    <row r="43" spans="1:5" ht="14.25" customHeight="1" x14ac:dyDescent="0.2">
      <c r="A43" s="127"/>
      <c r="B43" s="121"/>
      <c r="C43" s="121"/>
      <c r="D43" s="121"/>
      <c r="E43" s="126"/>
    </row>
    <row r="44" spans="1:5" ht="14.25" customHeight="1" x14ac:dyDescent="0.2">
      <c r="A44" s="129" t="s">
        <v>145</v>
      </c>
      <c r="B44" s="117" t="s">
        <v>296</v>
      </c>
      <c r="C44" s="117"/>
      <c r="D44" s="120"/>
      <c r="E44" s="124"/>
    </row>
    <row r="45" spans="1:5" ht="14.25" customHeight="1" x14ac:dyDescent="0.2">
      <c r="A45" s="127"/>
      <c r="B45" s="121"/>
      <c r="C45" s="121"/>
      <c r="D45" s="121"/>
      <c r="E45" s="126"/>
    </row>
    <row r="46" spans="1:5" ht="14.25" customHeight="1" x14ac:dyDescent="0.2">
      <c r="A46" s="138" t="s">
        <v>291</v>
      </c>
      <c r="B46" s="117" t="s">
        <v>292</v>
      </c>
      <c r="C46" s="117"/>
      <c r="D46" s="120"/>
      <c r="E46" s="124">
        <f t="shared" si="0"/>
        <v>0</v>
      </c>
    </row>
    <row r="47" spans="1:5" ht="14.25" customHeight="1" x14ac:dyDescent="0.2">
      <c r="A47" s="139"/>
      <c r="B47" s="117" t="s">
        <v>293</v>
      </c>
      <c r="C47" s="117"/>
      <c r="D47" s="120"/>
      <c r="E47" s="124">
        <f t="shared" si="0"/>
        <v>0</v>
      </c>
    </row>
    <row r="48" spans="1:5" ht="14.25" customHeight="1" x14ac:dyDescent="0.2">
      <c r="A48" s="139"/>
      <c r="B48" s="117" t="s">
        <v>236</v>
      </c>
      <c r="C48" s="117"/>
      <c r="D48" s="120"/>
      <c r="E48" s="124">
        <f t="shared" si="0"/>
        <v>0</v>
      </c>
    </row>
    <row r="49" spans="1:5" ht="14.25" customHeight="1" x14ac:dyDescent="0.2">
      <c r="A49" s="139"/>
      <c r="B49" s="117" t="s">
        <v>12</v>
      </c>
      <c r="C49" s="117"/>
      <c r="D49" s="120"/>
      <c r="E49" s="124">
        <f t="shared" si="0"/>
        <v>0</v>
      </c>
    </row>
    <row r="50" spans="1:5" ht="14.25" customHeight="1" x14ac:dyDescent="0.2">
      <c r="A50" s="139"/>
      <c r="B50" s="117" t="s">
        <v>60</v>
      </c>
      <c r="C50" s="117"/>
      <c r="D50" s="120"/>
      <c r="E50" s="124">
        <f t="shared" si="0"/>
        <v>0</v>
      </c>
    </row>
    <row r="51" spans="1:5" ht="14.25" customHeight="1" x14ac:dyDescent="0.2">
      <c r="A51" s="130"/>
      <c r="B51" s="117" t="s">
        <v>38</v>
      </c>
      <c r="C51" s="76"/>
      <c r="D51" s="76"/>
      <c r="E51" s="124">
        <f t="shared" si="0"/>
        <v>0</v>
      </c>
    </row>
    <row r="52" spans="1:5" x14ac:dyDescent="0.2">
      <c r="A52" s="140" t="s">
        <v>268</v>
      </c>
      <c r="B52" s="141"/>
      <c r="C52" s="141"/>
      <c r="D52" s="142"/>
      <c r="E52" s="125">
        <f>SUM(E7:E51)</f>
        <v>0</v>
      </c>
    </row>
    <row r="53" spans="1:5" x14ac:dyDescent="0.2">
      <c r="A53" s="29"/>
      <c r="B53" s="29"/>
      <c r="C53" s="118"/>
      <c r="D53" s="118"/>
    </row>
    <row r="54" spans="1:5" x14ac:dyDescent="0.2">
      <c r="A54" t="s">
        <v>260</v>
      </c>
      <c r="D54" s="137"/>
    </row>
    <row r="55" spans="1:5" x14ac:dyDescent="0.2">
      <c r="A55" t="s">
        <v>261</v>
      </c>
      <c r="D55" s="137"/>
    </row>
    <row r="56" spans="1:5" x14ac:dyDescent="0.2">
      <c r="A56" t="s">
        <v>271</v>
      </c>
      <c r="D56" s="137"/>
    </row>
    <row r="57" spans="1:5" x14ac:dyDescent="0.2">
      <c r="A57" t="s">
        <v>265</v>
      </c>
      <c r="D57" s="137"/>
    </row>
  </sheetData>
  <mergeCells count="11">
    <mergeCell ref="D54:D57"/>
    <mergeCell ref="A46:A50"/>
    <mergeCell ref="A52:D52"/>
    <mergeCell ref="A5:E5"/>
    <mergeCell ref="A3:E4"/>
    <mergeCell ref="A19:A20"/>
    <mergeCell ref="A7:A17"/>
    <mergeCell ref="A22:A29"/>
    <mergeCell ref="A31:A34"/>
    <mergeCell ref="A36:A38"/>
    <mergeCell ref="A40:A42"/>
  </mergeCells>
  <pageMargins left="0.7" right="0.7" top="0.75" bottom="0.75" header="0.3" footer="0.3"/>
  <pageSetup paperSize="9" scale="74"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4</vt:i4>
      </vt:variant>
    </vt:vector>
  </HeadingPairs>
  <TitlesOfParts>
    <vt:vector size="4" baseType="lpstr">
      <vt:lpstr>גיליון1</vt:lpstr>
      <vt:lpstr>גיליון2</vt:lpstr>
      <vt:lpstr>טבלה לשימי</vt:lpstr>
      <vt:lpstr>נספח א' להצעה</vt:lpstr>
    </vt:vector>
  </TitlesOfParts>
  <Company>Maccabi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קארין אפריאט</dc:creator>
  <cp:lastModifiedBy>אורטל טוזון</cp:lastModifiedBy>
  <cp:lastPrinted>2026-01-28T07:17:52Z</cp:lastPrinted>
  <dcterms:created xsi:type="dcterms:W3CDTF">2023-09-03T10:34:17Z</dcterms:created>
  <dcterms:modified xsi:type="dcterms:W3CDTF">2026-02-05T08:40:23Z</dcterms:modified>
</cp:coreProperties>
</file>