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 אתר מכבי 2020\מכרזים\בלמ\2022\"/>
    </mc:Choice>
  </mc:AlternateContent>
  <bookViews>
    <workbookView xWindow="240" yWindow="105" windowWidth="8460" windowHeight="5520"/>
  </bookViews>
  <sheets>
    <sheet name="אמות מידה מכשיר US POC" sheetId="33" r:id="rId1"/>
    <sheet name="רפואי מפורט" sheetId="31" state="hidden" r:id="rId2"/>
    <sheet name="רפואי פשוט" sheetId="30" state="hidden" r:id="rId3"/>
    <sheet name="אמות מידה משקי" sheetId="29" state="hidden" r:id="rId4"/>
    <sheet name="אמות מידה- מדי לחץ דם" sheetId="4" state="hidden" r:id="rId5"/>
  </sheets>
  <definedNames>
    <definedName name="_xlnm.Print_Area" localSheetId="4">'אמות מידה- מדי לחץ דם'!$A$1:$E$33</definedName>
    <definedName name="_xlnm.Print_Area" localSheetId="3">'אמות מידה משקי'!$A$1:$G$30</definedName>
    <definedName name="_xlnm.Print_Area" localSheetId="2">'רפואי פשוט'!$A$2:$G$27</definedName>
  </definedNames>
  <calcPr calcId="162913"/>
</workbook>
</file>

<file path=xl/calcChain.xml><?xml version="1.0" encoding="utf-8"?>
<calcChain xmlns="http://schemas.openxmlformats.org/spreadsheetml/2006/main">
  <c r="E21" i="33" l="1"/>
  <c r="E25" i="33" l="1"/>
  <c r="E23" i="33" l="1"/>
  <c r="E27" i="33" s="1"/>
  <c r="H36" i="31" l="1"/>
  <c r="H35" i="31" l="1"/>
  <c r="H37" i="31"/>
  <c r="H38" i="31"/>
  <c r="H39" i="31"/>
  <c r="H40" i="31"/>
  <c r="H34" i="31"/>
  <c r="H10" i="31"/>
  <c r="H13" i="31"/>
  <c r="H18" i="31"/>
  <c r="H19" i="31"/>
  <c r="H25" i="31"/>
  <c r="H26" i="31"/>
  <c r="H27" i="31"/>
  <c r="H28" i="31"/>
  <c r="H29" i="31"/>
  <c r="H30" i="31"/>
  <c r="H31" i="31"/>
  <c r="H32" i="31"/>
  <c r="H9" i="31"/>
  <c r="F41" i="31"/>
  <c r="F33" i="31"/>
  <c r="H41" i="31" l="1"/>
  <c r="F42" i="31"/>
  <c r="H33" i="31"/>
  <c r="G20" i="29"/>
  <c r="G19" i="29"/>
  <c r="H15" i="30"/>
  <c r="H7" i="30"/>
  <c r="G16" i="30"/>
  <c r="G7" i="30"/>
  <c r="H42" i="31" l="1"/>
  <c r="D7" i="30"/>
  <c r="D16" i="30"/>
  <c r="C16" i="30"/>
  <c r="D19" i="29"/>
  <c r="D20" i="29"/>
  <c r="C6" i="29"/>
  <c r="C10" i="29"/>
  <c r="C19" i="29"/>
  <c r="G17" i="29"/>
  <c r="G16" i="29"/>
  <c r="G18" i="29" s="1"/>
  <c r="G23" i="29"/>
  <c r="G22" i="29"/>
  <c r="G21" i="29"/>
  <c r="G14" i="29"/>
  <c r="G13" i="29"/>
  <c r="G12" i="29"/>
  <c r="G11" i="29"/>
  <c r="G10" i="29"/>
  <c r="G8" i="29"/>
  <c r="G7" i="29"/>
  <c r="G17" i="30"/>
  <c r="G20" i="30"/>
  <c r="G19" i="30"/>
  <c r="G18" i="30"/>
  <c r="G14" i="30"/>
  <c r="G13" i="30"/>
  <c r="G12" i="30"/>
  <c r="G11" i="30"/>
  <c r="G10" i="30"/>
  <c r="G9" i="30"/>
  <c r="G8" i="30"/>
  <c r="G15" i="30" s="1"/>
  <c r="E15" i="30"/>
  <c r="G15" i="29" l="1"/>
  <c r="G21" i="30"/>
  <c r="G24" i="29"/>
  <c r="G23" i="30"/>
  <c r="E21" i="30"/>
  <c r="G6" i="29"/>
  <c r="G9" i="29" s="1"/>
  <c r="E24" i="29"/>
  <c r="H24" i="29" s="1"/>
  <c r="E15" i="29"/>
  <c r="H15" i="29" s="1"/>
  <c r="E9" i="29"/>
  <c r="E18" i="29"/>
  <c r="H18" i="29" s="1"/>
  <c r="H9" i="29" l="1"/>
  <c r="E26" i="29"/>
  <c r="G26" i="29"/>
  <c r="H26" i="29" s="1"/>
  <c r="E16" i="4" l="1"/>
  <c r="E17" i="4"/>
  <c r="I31" i="4"/>
  <c r="I24" i="4"/>
  <c r="I25" i="4"/>
  <c r="I26" i="4"/>
  <c r="I27" i="4"/>
  <c r="I28" i="4"/>
  <c r="I23" i="4"/>
  <c r="I13" i="4"/>
  <c r="I14" i="4"/>
  <c r="I15" i="4"/>
  <c r="I18" i="4"/>
  <c r="I19" i="4"/>
  <c r="I20" i="4"/>
  <c r="I12" i="4"/>
  <c r="I21" i="4" l="1"/>
  <c r="G31" i="4"/>
  <c r="C21" i="4"/>
  <c r="C33" i="4" s="1"/>
  <c r="G24" i="4"/>
  <c r="G25" i="4"/>
  <c r="G26" i="4"/>
  <c r="G27" i="4"/>
  <c r="G28" i="4"/>
  <c r="G23" i="4"/>
  <c r="G13" i="4"/>
  <c r="G14" i="4"/>
  <c r="G15" i="4"/>
  <c r="G18" i="4"/>
  <c r="G19" i="4"/>
  <c r="G20" i="4"/>
  <c r="G12" i="4"/>
  <c r="E12" i="4"/>
  <c r="BJ29" i="4"/>
  <c r="BH29" i="4"/>
  <c r="BF29" i="4"/>
  <c r="BD29" i="4"/>
  <c r="BB29" i="4"/>
  <c r="AZ29" i="4"/>
  <c r="AX29" i="4"/>
  <c r="AV29" i="4"/>
  <c r="AT29" i="4"/>
  <c r="AR29" i="4"/>
  <c r="AP29" i="4"/>
  <c r="AN29" i="4"/>
  <c r="AL29" i="4"/>
  <c r="AJ29" i="4"/>
  <c r="AH29" i="4"/>
  <c r="AF29" i="4"/>
  <c r="AD29" i="4"/>
  <c r="AB29" i="4"/>
  <c r="Z29" i="4"/>
  <c r="X29" i="4"/>
  <c r="V29" i="4"/>
  <c r="T29" i="4"/>
  <c r="R29" i="4"/>
  <c r="P29" i="4"/>
  <c r="N29" i="4"/>
  <c r="L29" i="4"/>
  <c r="J29" i="4"/>
  <c r="H29" i="4"/>
  <c r="F29" i="4"/>
  <c r="E13" i="4" l="1"/>
  <c r="K13" i="4" s="1"/>
  <c r="M13" i="4" s="1"/>
  <c r="O13" i="4" s="1"/>
  <c r="Q13" i="4" s="1"/>
  <c r="S13" i="4" s="1"/>
  <c r="U13" i="4" s="1"/>
  <c r="W13" i="4" s="1"/>
  <c r="Y13" i="4" s="1"/>
  <c r="AA13" i="4" s="1"/>
  <c r="AC13" i="4" s="1"/>
  <c r="AE13" i="4" s="1"/>
  <c r="AG13" i="4" s="1"/>
  <c r="AI13" i="4" s="1"/>
  <c r="AK13" i="4" s="1"/>
  <c r="AM13" i="4" s="1"/>
  <c r="AO13" i="4" s="1"/>
  <c r="AQ13" i="4" s="1"/>
  <c r="AS13" i="4" s="1"/>
  <c r="AU13" i="4" s="1"/>
  <c r="AW13" i="4" s="1"/>
  <c r="AY13" i="4" s="1"/>
  <c r="BA13" i="4" s="1"/>
  <c r="BC13" i="4" s="1"/>
  <c r="BE13" i="4" s="1"/>
  <c r="BG13" i="4" s="1"/>
  <c r="BI13" i="4" s="1"/>
  <c r="BK13" i="4" s="1"/>
  <c r="E24" i="4"/>
  <c r="K24" i="4" s="1"/>
  <c r="M24" i="4" s="1"/>
  <c r="O24" i="4" s="1"/>
  <c r="Q24" i="4" s="1"/>
  <c r="S24" i="4" s="1"/>
  <c r="U24" i="4" s="1"/>
  <c r="W24" i="4" s="1"/>
  <c r="Y24" i="4" s="1"/>
  <c r="AA24" i="4" s="1"/>
  <c r="AC24" i="4" s="1"/>
  <c r="AE24" i="4" s="1"/>
  <c r="AG24" i="4" s="1"/>
  <c r="AI24" i="4" s="1"/>
  <c r="AK24" i="4" s="1"/>
  <c r="AM24" i="4" s="1"/>
  <c r="AO24" i="4" s="1"/>
  <c r="AQ24" i="4" s="1"/>
  <c r="AS24" i="4" s="1"/>
  <c r="AU24" i="4" s="1"/>
  <c r="AW24" i="4" s="1"/>
  <c r="AY24" i="4" s="1"/>
  <c r="BA24" i="4" s="1"/>
  <c r="BC24" i="4" s="1"/>
  <c r="BE24" i="4" s="1"/>
  <c r="BG24" i="4" s="1"/>
  <c r="BI24" i="4" s="1"/>
  <c r="BK24" i="4" s="1"/>
  <c r="E25" i="4"/>
  <c r="K25" i="4" s="1"/>
  <c r="M25" i="4" s="1"/>
  <c r="O25" i="4" s="1"/>
  <c r="Q25" i="4" s="1"/>
  <c r="S25" i="4" s="1"/>
  <c r="U25" i="4" s="1"/>
  <c r="W25" i="4" s="1"/>
  <c r="Y25" i="4" s="1"/>
  <c r="AA25" i="4" s="1"/>
  <c r="AC25" i="4" s="1"/>
  <c r="AE25" i="4" s="1"/>
  <c r="AG25" i="4" s="1"/>
  <c r="AI25" i="4" s="1"/>
  <c r="AK25" i="4" s="1"/>
  <c r="AM25" i="4" s="1"/>
  <c r="AO25" i="4" s="1"/>
  <c r="AQ25" i="4" s="1"/>
  <c r="AS25" i="4" s="1"/>
  <c r="AU25" i="4" s="1"/>
  <c r="AW25" i="4" s="1"/>
  <c r="AY25" i="4" s="1"/>
  <c r="BA25" i="4" s="1"/>
  <c r="BC25" i="4" s="1"/>
  <c r="BE25" i="4" s="1"/>
  <c r="BG25" i="4" s="1"/>
  <c r="BI25" i="4" s="1"/>
  <c r="BK25" i="4" s="1"/>
  <c r="E26" i="4"/>
  <c r="K26" i="4" s="1"/>
  <c r="M26" i="4" s="1"/>
  <c r="O26" i="4" s="1"/>
  <c r="Q26" i="4" s="1"/>
  <c r="S26" i="4" s="1"/>
  <c r="U26" i="4" s="1"/>
  <c r="W26" i="4" s="1"/>
  <c r="Y26" i="4" s="1"/>
  <c r="AA26" i="4" s="1"/>
  <c r="AC26" i="4" s="1"/>
  <c r="AE26" i="4" s="1"/>
  <c r="AG26" i="4" s="1"/>
  <c r="AI26" i="4" s="1"/>
  <c r="AK26" i="4" s="1"/>
  <c r="AM26" i="4" s="1"/>
  <c r="AO26" i="4" s="1"/>
  <c r="AQ26" i="4" s="1"/>
  <c r="AS26" i="4" s="1"/>
  <c r="AU26" i="4" s="1"/>
  <c r="AW26" i="4" s="1"/>
  <c r="AY26" i="4" s="1"/>
  <c r="BA26" i="4" s="1"/>
  <c r="BC26" i="4" s="1"/>
  <c r="BE26" i="4" s="1"/>
  <c r="BG26" i="4" s="1"/>
  <c r="BI26" i="4" s="1"/>
  <c r="BK26" i="4" s="1"/>
  <c r="E27" i="4"/>
  <c r="K27" i="4" s="1"/>
  <c r="M27" i="4" s="1"/>
  <c r="O27" i="4" s="1"/>
  <c r="Q27" i="4" s="1"/>
  <c r="S27" i="4" s="1"/>
  <c r="U27" i="4" s="1"/>
  <c r="W27" i="4" s="1"/>
  <c r="Y27" i="4" s="1"/>
  <c r="AA27" i="4" s="1"/>
  <c r="AC27" i="4" s="1"/>
  <c r="AE27" i="4" s="1"/>
  <c r="AG27" i="4" s="1"/>
  <c r="AI27" i="4" s="1"/>
  <c r="AK27" i="4" s="1"/>
  <c r="AM27" i="4" s="1"/>
  <c r="AO27" i="4" s="1"/>
  <c r="AQ27" i="4" s="1"/>
  <c r="AS27" i="4" s="1"/>
  <c r="AU27" i="4" s="1"/>
  <c r="AW27" i="4" s="1"/>
  <c r="AY27" i="4" s="1"/>
  <c r="BA27" i="4" s="1"/>
  <c r="BC27" i="4" s="1"/>
  <c r="BE27" i="4" s="1"/>
  <c r="BG27" i="4" s="1"/>
  <c r="BI27" i="4" s="1"/>
  <c r="BK27" i="4" s="1"/>
  <c r="E28" i="4"/>
  <c r="K28" i="4" s="1"/>
  <c r="M28" i="4" s="1"/>
  <c r="O28" i="4" s="1"/>
  <c r="Q28" i="4" s="1"/>
  <c r="S28" i="4" s="1"/>
  <c r="U28" i="4" s="1"/>
  <c r="W28" i="4" s="1"/>
  <c r="Y28" i="4" s="1"/>
  <c r="AA28" i="4" s="1"/>
  <c r="AC28" i="4" s="1"/>
  <c r="AE28" i="4" s="1"/>
  <c r="AG28" i="4" s="1"/>
  <c r="AI28" i="4" s="1"/>
  <c r="AK28" i="4" s="1"/>
  <c r="AM28" i="4" s="1"/>
  <c r="AO28" i="4" s="1"/>
  <c r="AQ28" i="4" s="1"/>
  <c r="AS28" i="4" s="1"/>
  <c r="AU28" i="4" s="1"/>
  <c r="AW28" i="4" s="1"/>
  <c r="AY28" i="4" s="1"/>
  <c r="BA28" i="4" s="1"/>
  <c r="BC28" i="4" s="1"/>
  <c r="BE28" i="4" s="1"/>
  <c r="BG28" i="4" s="1"/>
  <c r="BI28" i="4" s="1"/>
  <c r="BK28" i="4" s="1"/>
  <c r="E23" i="4"/>
  <c r="E14" i="4"/>
  <c r="K14" i="4" s="1"/>
  <c r="M14" i="4" s="1"/>
  <c r="O14" i="4" s="1"/>
  <c r="Q14" i="4" s="1"/>
  <c r="S14" i="4" s="1"/>
  <c r="U14" i="4" s="1"/>
  <c r="W14" i="4" s="1"/>
  <c r="Y14" i="4" s="1"/>
  <c r="AA14" i="4" s="1"/>
  <c r="AC14" i="4" s="1"/>
  <c r="AE14" i="4" s="1"/>
  <c r="AG14" i="4" s="1"/>
  <c r="AI14" i="4" s="1"/>
  <c r="AK14" i="4" s="1"/>
  <c r="AM14" i="4" s="1"/>
  <c r="AO14" i="4" s="1"/>
  <c r="AQ14" i="4" s="1"/>
  <c r="AS14" i="4" s="1"/>
  <c r="AU14" i="4" s="1"/>
  <c r="AW14" i="4" s="1"/>
  <c r="AY14" i="4" s="1"/>
  <c r="BA14" i="4" s="1"/>
  <c r="BC14" i="4" s="1"/>
  <c r="BE14" i="4" s="1"/>
  <c r="BG14" i="4" s="1"/>
  <c r="BI14" i="4" s="1"/>
  <c r="BK14" i="4" s="1"/>
  <c r="E15" i="4"/>
  <c r="K15" i="4" s="1"/>
  <c r="M15" i="4" s="1"/>
  <c r="O15" i="4" s="1"/>
  <c r="Q15" i="4" s="1"/>
  <c r="S15" i="4" s="1"/>
  <c r="U15" i="4" s="1"/>
  <c r="W15" i="4" s="1"/>
  <c r="Y15" i="4" s="1"/>
  <c r="AA15" i="4" s="1"/>
  <c r="AC15" i="4" s="1"/>
  <c r="AE15" i="4" s="1"/>
  <c r="AG15" i="4" s="1"/>
  <c r="AI15" i="4" s="1"/>
  <c r="AK15" i="4" s="1"/>
  <c r="AM15" i="4" s="1"/>
  <c r="AO15" i="4" s="1"/>
  <c r="AQ15" i="4" s="1"/>
  <c r="AS15" i="4" s="1"/>
  <c r="AU15" i="4" s="1"/>
  <c r="AW15" i="4" s="1"/>
  <c r="AY15" i="4" s="1"/>
  <c r="BA15" i="4" s="1"/>
  <c r="BC15" i="4" s="1"/>
  <c r="BE15" i="4" s="1"/>
  <c r="BG15" i="4" s="1"/>
  <c r="BI15" i="4" s="1"/>
  <c r="BK15" i="4" s="1"/>
  <c r="E18" i="4"/>
  <c r="K18" i="4" s="1"/>
  <c r="M18" i="4" s="1"/>
  <c r="O18" i="4" s="1"/>
  <c r="Q18" i="4" s="1"/>
  <c r="S18" i="4" s="1"/>
  <c r="U18" i="4" s="1"/>
  <c r="W18" i="4" s="1"/>
  <c r="Y18" i="4" s="1"/>
  <c r="AA18" i="4" s="1"/>
  <c r="AC18" i="4" s="1"/>
  <c r="AE18" i="4" s="1"/>
  <c r="AG18" i="4" s="1"/>
  <c r="AI18" i="4" s="1"/>
  <c r="AK18" i="4" s="1"/>
  <c r="AM18" i="4" s="1"/>
  <c r="AO18" i="4" s="1"/>
  <c r="AQ18" i="4" s="1"/>
  <c r="AS18" i="4" s="1"/>
  <c r="AU18" i="4" s="1"/>
  <c r="AW18" i="4" s="1"/>
  <c r="AY18" i="4" s="1"/>
  <c r="BA18" i="4" s="1"/>
  <c r="BC18" i="4" s="1"/>
  <c r="BE18" i="4" s="1"/>
  <c r="BG18" i="4" s="1"/>
  <c r="BI18" i="4" s="1"/>
  <c r="BK18" i="4" s="1"/>
  <c r="E19" i="4"/>
  <c r="K19" i="4" s="1"/>
  <c r="M19" i="4" s="1"/>
  <c r="O19" i="4" s="1"/>
  <c r="Q19" i="4" s="1"/>
  <c r="S19" i="4" s="1"/>
  <c r="U19" i="4" s="1"/>
  <c r="W19" i="4" s="1"/>
  <c r="Y19" i="4" s="1"/>
  <c r="AA19" i="4" s="1"/>
  <c r="AC19" i="4" s="1"/>
  <c r="AE19" i="4" s="1"/>
  <c r="AG19" i="4" s="1"/>
  <c r="AI19" i="4" s="1"/>
  <c r="AK19" i="4" s="1"/>
  <c r="AM19" i="4" s="1"/>
  <c r="AO19" i="4" s="1"/>
  <c r="AQ19" i="4" s="1"/>
  <c r="AS19" i="4" s="1"/>
  <c r="AU19" i="4" s="1"/>
  <c r="AW19" i="4" s="1"/>
  <c r="AY19" i="4" s="1"/>
  <c r="BA19" i="4" s="1"/>
  <c r="BC19" i="4" s="1"/>
  <c r="BE19" i="4" s="1"/>
  <c r="BG19" i="4" s="1"/>
  <c r="BI19" i="4" s="1"/>
  <c r="BK19" i="4" s="1"/>
  <c r="E20" i="4"/>
  <c r="K20" i="4" s="1"/>
  <c r="M20" i="4" s="1"/>
  <c r="O20" i="4" s="1"/>
  <c r="Q20" i="4" s="1"/>
  <c r="S20" i="4" s="1"/>
  <c r="U20" i="4" s="1"/>
  <c r="W20" i="4" s="1"/>
  <c r="Y20" i="4" s="1"/>
  <c r="AA20" i="4" s="1"/>
  <c r="AC20" i="4" s="1"/>
  <c r="AE20" i="4" s="1"/>
  <c r="AG20" i="4" s="1"/>
  <c r="AI20" i="4" s="1"/>
  <c r="AK20" i="4" s="1"/>
  <c r="AM20" i="4" s="1"/>
  <c r="AO20" i="4" s="1"/>
  <c r="AQ20" i="4" s="1"/>
  <c r="AS20" i="4" s="1"/>
  <c r="AU20" i="4" s="1"/>
  <c r="AW20" i="4" s="1"/>
  <c r="AY20" i="4" s="1"/>
  <c r="BA20" i="4" s="1"/>
  <c r="BC20" i="4" s="1"/>
  <c r="BE20" i="4" s="1"/>
  <c r="BG20" i="4" s="1"/>
  <c r="BI20" i="4" s="1"/>
  <c r="BK20" i="4" s="1"/>
  <c r="E31" i="4"/>
  <c r="K31" i="4" s="1"/>
  <c r="D29" i="4"/>
  <c r="E21" i="4" l="1"/>
  <c r="E29" i="4"/>
  <c r="M31" i="4"/>
  <c r="O31" i="4" s="1"/>
  <c r="Q31" i="4" s="1"/>
  <c r="S31" i="4" s="1"/>
  <c r="E33" i="4" l="1"/>
  <c r="D33" i="4" s="1"/>
  <c r="G29" i="4"/>
  <c r="G21" i="4"/>
  <c r="U31" i="4"/>
  <c r="W31" i="4" s="1"/>
  <c r="G33" i="4" l="1"/>
  <c r="F33" i="4" s="1"/>
  <c r="Y31" i="4"/>
  <c r="K12" i="4"/>
  <c r="I29" i="4"/>
  <c r="K23" i="4"/>
  <c r="I33" i="4" l="1"/>
  <c r="H33" i="4" s="1"/>
  <c r="AA31" i="4"/>
  <c r="AC31" i="4" s="1"/>
  <c r="AE31" i="4" s="1"/>
  <c r="AG31" i="4" s="1"/>
  <c r="AI31" i="4" s="1"/>
  <c r="AK31" i="4" s="1"/>
  <c r="K29" i="4"/>
  <c r="M23" i="4"/>
  <c r="K21" i="4"/>
  <c r="M12" i="4"/>
  <c r="AM31" i="4" l="1"/>
  <c r="AO31" i="4" s="1"/>
  <c r="AQ31" i="4" s="1"/>
  <c r="AS31" i="4" s="1"/>
  <c r="AU31" i="4" s="1"/>
  <c r="AW31" i="4" s="1"/>
  <c r="AY31" i="4" s="1"/>
  <c r="K33" i="4"/>
  <c r="J33" i="4" s="1"/>
  <c r="M21" i="4"/>
  <c r="O12" i="4"/>
  <c r="M29" i="4"/>
  <c r="O23" i="4"/>
  <c r="M33" i="4" l="1"/>
  <c r="L33" i="4" s="1"/>
  <c r="BA31" i="4"/>
  <c r="O29" i="4"/>
  <c r="Q23" i="4"/>
  <c r="Q12" i="4"/>
  <c r="O21" i="4"/>
  <c r="BC31" i="4" l="1"/>
  <c r="S12" i="4"/>
  <c r="Q21" i="4"/>
  <c r="S23" i="4"/>
  <c r="Q29" i="4"/>
  <c r="O33" i="4"/>
  <c r="N33" i="4" s="1"/>
  <c r="Q33" i="4" l="1"/>
  <c r="P33" i="4" s="1"/>
  <c r="BE31" i="4"/>
  <c r="S29" i="4"/>
  <c r="U23" i="4"/>
  <c r="S21" i="4"/>
  <c r="U12" i="4"/>
  <c r="U21" i="4" l="1"/>
  <c r="W12" i="4"/>
  <c r="U29" i="4"/>
  <c r="W23" i="4"/>
  <c r="BG31" i="4"/>
  <c r="S33" i="4"/>
  <c r="R33" i="4" s="1"/>
  <c r="U33" i="4" l="1"/>
  <c r="T33" i="4" s="1"/>
  <c r="W29" i="4"/>
  <c r="Y23" i="4"/>
  <c r="W21" i="4"/>
  <c r="Y12" i="4"/>
  <c r="BI31" i="4"/>
  <c r="Y21" i="4" l="1"/>
  <c r="AA12" i="4"/>
  <c r="Y29" i="4"/>
  <c r="AA23" i="4"/>
  <c r="W33" i="4"/>
  <c r="V33" i="4" s="1"/>
  <c r="BK31" i="4"/>
  <c r="Y33" i="4" l="1"/>
  <c r="X33" i="4" s="1"/>
  <c r="AA29" i="4"/>
  <c r="AC23" i="4"/>
  <c r="AA21" i="4"/>
  <c r="AC12" i="4"/>
  <c r="AC21" i="4" l="1"/>
  <c r="AE12" i="4"/>
  <c r="AC29" i="4"/>
  <c r="AE23" i="4"/>
  <c r="AA33" i="4"/>
  <c r="Z33" i="4" s="1"/>
  <c r="AC33" i="4" l="1"/>
  <c r="AB33" i="4" s="1"/>
  <c r="AE29" i="4"/>
  <c r="AG23" i="4"/>
  <c r="AE21" i="4"/>
  <c r="AG12" i="4"/>
  <c r="AG21" i="4" l="1"/>
  <c r="AI12" i="4"/>
  <c r="AG29" i="4"/>
  <c r="AI23" i="4"/>
  <c r="AE33" i="4"/>
  <c r="AD33" i="4" s="1"/>
  <c r="AG33" i="4" l="1"/>
  <c r="AF33" i="4" s="1"/>
  <c r="AI29" i="4"/>
  <c r="AK23" i="4"/>
  <c r="AI21" i="4"/>
  <c r="AI33" i="4" s="1"/>
  <c r="AH33" i="4" s="1"/>
  <c r="AK12" i="4"/>
  <c r="AK21" i="4" l="1"/>
  <c r="AM12" i="4"/>
  <c r="AK29" i="4"/>
  <c r="AM23" i="4"/>
  <c r="AK33" i="4" l="1"/>
  <c r="AJ33" i="4" s="1"/>
  <c r="AO23" i="4"/>
  <c r="AM29" i="4"/>
  <c r="AM21" i="4"/>
  <c r="AO12" i="4"/>
  <c r="AO29" i="4" l="1"/>
  <c r="AQ23" i="4"/>
  <c r="AQ12" i="4"/>
  <c r="AO21" i="4"/>
  <c r="AM33" i="4"/>
  <c r="AL33" i="4" s="1"/>
  <c r="AS23" i="4" l="1"/>
  <c r="AQ29" i="4"/>
  <c r="AQ21" i="4"/>
  <c r="AS12" i="4"/>
  <c r="AO33" i="4"/>
  <c r="AN33" i="4" s="1"/>
  <c r="AS29" i="4" l="1"/>
  <c r="AU23" i="4"/>
  <c r="AU12" i="4"/>
  <c r="AS21" i="4"/>
  <c r="AQ33" i="4"/>
  <c r="AP33" i="4" s="1"/>
  <c r="AW23" i="4" l="1"/>
  <c r="AU29" i="4"/>
  <c r="AU21" i="4"/>
  <c r="AW12" i="4"/>
  <c r="AS33" i="4"/>
  <c r="AR33" i="4" s="1"/>
  <c r="AW29" i="4" l="1"/>
  <c r="AY23" i="4"/>
  <c r="AY12" i="4"/>
  <c r="AW21" i="4"/>
  <c r="AU33" i="4"/>
  <c r="AT33" i="4" s="1"/>
  <c r="BA23" i="4" l="1"/>
  <c r="AY29" i="4"/>
  <c r="AY21" i="4"/>
  <c r="BA12" i="4"/>
  <c r="AW33" i="4"/>
  <c r="AV33" i="4" s="1"/>
  <c r="BA29" i="4" l="1"/>
  <c r="BC23" i="4"/>
  <c r="BC12" i="4"/>
  <c r="BA21" i="4"/>
  <c r="AY33" i="4"/>
  <c r="AX33" i="4" s="1"/>
  <c r="BE23" i="4" l="1"/>
  <c r="BC29" i="4"/>
  <c r="BC21" i="4"/>
  <c r="BE12" i="4"/>
  <c r="BA33" i="4"/>
  <c r="AZ33" i="4" s="1"/>
  <c r="BE29" i="4" l="1"/>
  <c r="BG23" i="4"/>
  <c r="BG12" i="4"/>
  <c r="BE21" i="4"/>
  <c r="BC33" i="4"/>
  <c r="BB33" i="4" s="1"/>
  <c r="BG29" i="4" l="1"/>
  <c r="BI23" i="4"/>
  <c r="BG21" i="4"/>
  <c r="BI12" i="4"/>
  <c r="BE33" i="4"/>
  <c r="BD33" i="4" s="1"/>
  <c r="BI21" i="4" l="1"/>
  <c r="BK12" i="4"/>
  <c r="BK21" i="4" s="1"/>
  <c r="BI29" i="4"/>
  <c r="BI33" i="4" s="1"/>
  <c r="BH33" i="4" s="1"/>
  <c r="BK23" i="4"/>
  <c r="BK29" i="4" s="1"/>
  <c r="BG33" i="4"/>
  <c r="BF33" i="4" s="1"/>
  <c r="BK33" i="4" l="1"/>
  <c r="BJ33" i="4" s="1"/>
</calcChain>
</file>

<file path=xl/sharedStrings.xml><?xml version="1.0" encoding="utf-8"?>
<sst xmlns="http://schemas.openxmlformats.org/spreadsheetml/2006/main" count="400" uniqueCount="219">
  <si>
    <t>המחיר יהווה 70% בשקלול הציון הסופי והמדדים האיכותיים יהוו 30% בשקלול הציון הסופי על פי הפירוט כדלקמן:</t>
  </si>
  <si>
    <t>קבוצת מדדים</t>
  </si>
  <si>
    <t>פירוט מדדים</t>
  </si>
  <si>
    <t xml:space="preserve">שקלול ב-% </t>
  </si>
  <si>
    <t>ציון סופי</t>
  </si>
  <si>
    <t>איכות המכשירים</t>
  </si>
  <si>
    <t>סה"כ איכות המכשירים</t>
  </si>
  <si>
    <t xml:space="preserve">איכות ומהירות מתן מענה לצרכים השוטפים </t>
  </si>
  <si>
    <t>איכות ומהירות טיפול בעת תקלה</t>
  </si>
  <si>
    <t>מקצועיות ורמת אנשי השירות</t>
  </si>
  <si>
    <t>מתן מענה לצרכים מיוחדים</t>
  </si>
  <si>
    <t>דיוק בהתחשבנות</t>
  </si>
  <si>
    <t>שביעות רצון כללית</t>
  </si>
  <si>
    <t xml:space="preserve">סה"כ שביעות רצון לקוחות </t>
  </si>
  <si>
    <t>התרשמות כללית מהספק</t>
  </si>
  <si>
    <t>סה"כ</t>
  </si>
  <si>
    <t>חוות דעת ממליצים</t>
  </si>
  <si>
    <t>דגם</t>
  </si>
  <si>
    <t>ציון סף לאמות המידה- איכות מכשיר- 70%</t>
  </si>
  <si>
    <t>יכולת הספק לתת מענה שירותי הולם בפריסה ארצית, לרבות באמצעות קבלן משנה</t>
  </si>
  <si>
    <t>כמיפל</t>
  </si>
  <si>
    <t>דין</t>
  </si>
  <si>
    <t>אגנטק</t>
  </si>
  <si>
    <t>יכולת זכרון של תאריך ושעה</t>
  </si>
  <si>
    <t>יכולת העברת נתונים למחשב</t>
  </si>
  <si>
    <t>חוות דעת כללית- הגורם המקצועי במכבי</t>
  </si>
  <si>
    <r>
      <t>טופס</t>
    </r>
    <r>
      <rPr>
        <sz val="10"/>
        <rFont val="Arial"/>
        <family val="2"/>
      </rPr>
      <t xml:space="preserve"> </t>
    </r>
    <r>
      <rPr>
        <b/>
        <sz val="12"/>
        <rFont val="Arial"/>
        <family val="2"/>
      </rPr>
      <t>בחינת אמות מידה למדדי איכות- מכרז    \2008 - מכשירי לחץ דם וציוד מתקלה</t>
    </r>
  </si>
  <si>
    <t xml:space="preserve">שם הספק:___________ דגם:_______________   </t>
  </si>
  <si>
    <t>נוחיות תפעול (גודל ספרות בצג,שפת מסך,לחצני הפעלה)</t>
  </si>
  <si>
    <t>סיפן</t>
  </si>
  <si>
    <t>Shanghai kodea</t>
  </si>
  <si>
    <t>B.P. M</t>
  </si>
  <si>
    <t>סין</t>
  </si>
  <si>
    <t>XJ -2002AS</t>
  </si>
  <si>
    <t>Omron</t>
  </si>
  <si>
    <t>יפן</t>
  </si>
  <si>
    <t>M2</t>
  </si>
  <si>
    <t>חברה</t>
  </si>
  <si>
    <t>שם היצרן</t>
  </si>
  <si>
    <t>שם המותג</t>
  </si>
  <si>
    <t>ארץ ייצור</t>
  </si>
  <si>
    <t>M3</t>
  </si>
  <si>
    <t>מדיקוויפ</t>
  </si>
  <si>
    <t>אלדן</t>
  </si>
  <si>
    <t>קודן</t>
  </si>
  <si>
    <t>I.M.T.C</t>
  </si>
  <si>
    <t>רימיפארם</t>
  </si>
  <si>
    <t xml:space="preserve">ב. מדיקל לוגיסטיקס </t>
  </si>
  <si>
    <t>מכבי קאר</t>
  </si>
  <si>
    <t>כמיטק</t>
  </si>
  <si>
    <t>מ. פינגריש</t>
  </si>
  <si>
    <t>יגב</t>
  </si>
  <si>
    <t>CITIZEN</t>
  </si>
  <si>
    <t>Upper Arm Type Blood Pressure Monitor</t>
  </si>
  <si>
    <t>I.E.M</t>
  </si>
  <si>
    <t xml:space="preserve">KODON \ ANDON </t>
  </si>
  <si>
    <t>UEBE Germany</t>
  </si>
  <si>
    <t>GERATHERM</t>
  </si>
  <si>
    <t>A&amp;D Medical</t>
  </si>
  <si>
    <t>Microlife</t>
  </si>
  <si>
    <t>Famidoc Technology Co</t>
  </si>
  <si>
    <t>GENEXEL - MEDICAL</t>
  </si>
  <si>
    <t>Ningbo diaier</t>
  </si>
  <si>
    <t>הרטמן</t>
  </si>
  <si>
    <t>Merdical ROSSMAX</t>
  </si>
  <si>
    <t>Beure</t>
  </si>
  <si>
    <t>Sabil - O - Graph</t>
  </si>
  <si>
    <t xml:space="preserve">פרמה מדיק </t>
  </si>
  <si>
    <t>Visomat</t>
  </si>
  <si>
    <t>AND</t>
  </si>
  <si>
    <t>ניתן לספק כמותג פרטי</t>
  </si>
  <si>
    <t>Fore Care</t>
  </si>
  <si>
    <t>clinicare</t>
  </si>
  <si>
    <t>Tensoval</t>
  </si>
  <si>
    <t>ROSSMAX</t>
  </si>
  <si>
    <t>BM20</t>
  </si>
  <si>
    <t>Hong Kong</t>
  </si>
  <si>
    <t>JAPAN</t>
  </si>
  <si>
    <t>Taiwan</t>
  </si>
  <si>
    <t>גרמניה</t>
  </si>
  <si>
    <t>שוויץ</t>
  </si>
  <si>
    <t>B308B</t>
  </si>
  <si>
    <t>B311B</t>
  </si>
  <si>
    <t>B432B</t>
  </si>
  <si>
    <t>CH437C</t>
  </si>
  <si>
    <t>CH461C</t>
  </si>
  <si>
    <t>CH462C</t>
  </si>
  <si>
    <t>CH485E</t>
  </si>
  <si>
    <t>ZSBP - 103</t>
  </si>
  <si>
    <t>KD591</t>
  </si>
  <si>
    <t>Visomat Comfort 20/40</t>
  </si>
  <si>
    <t>VISOCOR OM 40</t>
  </si>
  <si>
    <t>GP-6621</t>
  </si>
  <si>
    <t>UA- 767 plus</t>
  </si>
  <si>
    <t xml:space="preserve">UA- 767 </t>
  </si>
  <si>
    <t>BP A90</t>
  </si>
  <si>
    <t>BP A100</t>
  </si>
  <si>
    <t>BP 3AG1</t>
  </si>
  <si>
    <t>FDBP-V2</t>
  </si>
  <si>
    <t>SE-9400</t>
  </si>
  <si>
    <t>100AA</t>
  </si>
  <si>
    <t>101AA</t>
  </si>
  <si>
    <t>Tensoval Comfort</t>
  </si>
  <si>
    <t>Tensoval Duo Control</t>
  </si>
  <si>
    <t>ME 150 F</t>
  </si>
  <si>
    <t>NJ 701 F</t>
  </si>
  <si>
    <t xml:space="preserve">ציון לספק מ 0 עד 5 </t>
  </si>
  <si>
    <t>כמות זכרונות + אפשרות לשמירה בזיכרון שני משתמשים + אורח</t>
  </si>
  <si>
    <t>אפשרות מדידת לחץ הדם גם בעט הפרעות בקצב הלב</t>
  </si>
  <si>
    <t>קיום התאמת לחץ הבדיקה הנוכחית לתוצאות בדיקות קודמות</t>
  </si>
  <si>
    <t>שרוול (האם קיים גודל אוניברסאלי או מס' גדלים)</t>
  </si>
  <si>
    <t>שיטת ניפוח אוטומטי</t>
  </si>
  <si>
    <t>סה"כ איכות הספק</t>
  </si>
  <si>
    <t xml:space="preserve">משקל ב-% </t>
  </si>
  <si>
    <t>קיום תקן ISO רלוונטי</t>
  </si>
  <si>
    <t>קטגוריה</t>
  </si>
  <si>
    <t>תהליכי בקרת איכות שהספק מקיים</t>
  </si>
  <si>
    <t>שביעות רצון לקוחות (מכבי ו/או מחווי דעה חיצוניים)</t>
  </si>
  <si>
    <t>איכות המוצרים ועמידותם לאורך זמן</t>
  </si>
  <si>
    <t>גמישות ומענה לצרכים מיוחדים</t>
  </si>
  <si>
    <t>סה"כ שביעות רצון</t>
  </si>
  <si>
    <t>מערך איכות</t>
  </si>
  <si>
    <t>מידת הניסיון בנשוא המכרז</t>
  </si>
  <si>
    <t>יכולות מחשוב-תיעוד גיבוי ודיווח</t>
  </si>
  <si>
    <t>מערך ייצור העומד לרשות המציע</t>
  </si>
  <si>
    <t>מערך ההתקנות העומד לרשות המציע</t>
  </si>
  <si>
    <t>סה"כ יכולות לוגיסטיות וניסיון</t>
  </si>
  <si>
    <t>סה"כ איכות המוצר</t>
  </si>
  <si>
    <t>פרמטר 1</t>
  </si>
  <si>
    <t>פרמטר 2</t>
  </si>
  <si>
    <t>פרמטר 3</t>
  </si>
  <si>
    <t xml:space="preserve">איכות המוצר </t>
  </si>
  <si>
    <t>סה"כ מערך איכות</t>
  </si>
  <si>
    <t>איכות השרות וההתקנות לאורך זמן</t>
  </si>
  <si>
    <t>עמידה בהסכמים והתחייבויות לאורך זמן</t>
  </si>
  <si>
    <t>ציון איכות מכסימלי</t>
  </si>
  <si>
    <t>פרמטר 4</t>
  </si>
  <si>
    <t>פרמטר 5</t>
  </si>
  <si>
    <t>מתן מענה לצרכים שוטפים</t>
  </si>
  <si>
    <t>התרשמות מהספק  על פי ניסיון מכבי ו/או מחווי דעה חיצוניים</t>
  </si>
  <si>
    <t>התרשמות כללית מיכולת הספק בכלל ומיכולתו לספק מענה שירותי הולם לצרכי מכבי</t>
  </si>
  <si>
    <t>יכולות לוגיסטיות וניסיון- על פי התרשמות צוות הבדיקה</t>
  </si>
  <si>
    <t>קיום אישור FDA (אם יש - ציון מכסימלי. אם אין -0)</t>
  </si>
  <si>
    <r>
      <t>טופס</t>
    </r>
    <r>
      <rPr>
        <sz val="10"/>
        <color theme="0"/>
        <rFont val="Arial"/>
        <family val="2"/>
      </rPr>
      <t xml:space="preserve"> </t>
    </r>
    <r>
      <rPr>
        <b/>
        <sz val="10"/>
        <color theme="0"/>
        <rFont val="Arial"/>
        <family val="2"/>
      </rPr>
      <t>בחינת אמות מידה למכרז ___________, _________________</t>
    </r>
  </si>
  <si>
    <t>ציון איכות מזערי לסעיף</t>
  </si>
  <si>
    <t>ציון איכות מזערי לקטגוריה</t>
  </si>
  <si>
    <t>התרשמות כללית</t>
  </si>
  <si>
    <t>מידת החדשנות הטכנולוגית</t>
  </si>
  <si>
    <t xml:space="preserve">שם הספק:___________ שם היצרן: _______________דגם:_______________   </t>
  </si>
  <si>
    <t>שם המעריך:_________ מחוז:_______ סניף:________ טלפון:_________</t>
  </si>
  <si>
    <t>תאריך תחילת ההערכה:_______ תאריך סיום ההערכה:___________ מס' מטופלים:_______</t>
  </si>
  <si>
    <t>תת קטגוריה</t>
  </si>
  <si>
    <t>ציון איכות מינימאלי למדד</t>
  </si>
  <si>
    <t>בטיחות</t>
  </si>
  <si>
    <t>אביזרים נלווים</t>
  </si>
  <si>
    <t>כללי</t>
  </si>
  <si>
    <t xml:space="preserve">התרשמות והמלצה כללית </t>
  </si>
  <si>
    <t>ציון כולל למוצר+ספק</t>
  </si>
  <si>
    <r>
      <t>טופס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בחינת אמות מידה ל____________</t>
    </r>
  </si>
  <si>
    <t>מכרז  מספר ________________</t>
  </si>
  <si>
    <t>המחיר יהווה ____% בשקלול הציון הסופי והמדדים האיכותיים יהוו ____% בשקלול הציון הסופי על פי הפירוט כדלקמן:</t>
  </si>
  <si>
    <t>איכות הטיפול באמצעות הציוד</t>
  </si>
  <si>
    <t>חווית המטופל</t>
  </si>
  <si>
    <t>איכות הציוד הנלווה הלא מתכלה (עגלה וכו')</t>
  </si>
  <si>
    <t>איכות הציוד הנלווה המתכלה</t>
  </si>
  <si>
    <t xml:space="preserve">אמינות המכשיר במהלך תקופת ההערכה </t>
  </si>
  <si>
    <t>ציון לסעיף 0-5</t>
  </si>
  <si>
    <t xml:space="preserve">מידת הנסיון בנשוא המכרז </t>
  </si>
  <si>
    <t>מידת מקצועיות הספק בתקופת ההערכה</t>
  </si>
  <si>
    <t>מידת הניסיון הנצבר בנשוא המכרז, מעבר לתנאים המוקדמים</t>
  </si>
  <si>
    <t>מידת התאמת מערך השירות של הספק למתן מענה זמין  בפריסה ארצית</t>
  </si>
  <si>
    <t>איכות השירות על פי התרשמות צוות הבדיקה</t>
  </si>
  <si>
    <t>ציון איכות- 50%</t>
  </si>
  <si>
    <t>ציון רכש-50%</t>
  </si>
  <si>
    <t>חווית המטפל (יחידה לטיפולי בית)</t>
  </si>
  <si>
    <t>למטופל ניתו מידע מלא, עדכני , מובן ונגיש, בכל שלבי הטיפול באופן יזום והתאם לרצון המטופל</t>
  </si>
  <si>
    <t>שיתוף והעצמת המטופל ומשפחתו, והבטחת מעורבותו בתהליך הטיפול בו ובצמתי קבלת החלטות, בשקיפות ובהלימה לרצונו, תרבותו וצרכיו</t>
  </si>
  <si>
    <t>הצוות המטפל נוהג במטופל ומשפחתו בכבוד, בהגינות, באדיבות ומתוך התחשבות בצרכיו</t>
  </si>
  <si>
    <t>הצוות נותן מענה במהירות סבירה לבקשות ולצרכים של המטופל ובני המשפחה</t>
  </si>
  <si>
    <t>הצוות נותן מענה לצרכים רגשיים תוך הפגנת אמפתיה, רגישות וחמלה</t>
  </si>
  <si>
    <t>ביקור קבלה בלו"ז ובהרכב המוגדר בבקשה להצעת מחיר</t>
  </si>
  <si>
    <t>ביצוע פעולות המפורטות בבקשה לבצעת מחיר בהתאם לצורך רפואי/ טיפולי</t>
  </si>
  <si>
    <t>זמינות טלפונית 24/7</t>
  </si>
  <si>
    <t xml:space="preserve">מהירות הגעה לפי קריאה בהתאם </t>
  </si>
  <si>
    <t>תדירות ביקורים של אנשי צוות בהתאם למפורט בבקשה להצעת מחיר</t>
  </si>
  <si>
    <t>תיעוד ביקורים  בבית המבוטח כמפורט בבקשה להצעת מחיר</t>
  </si>
  <si>
    <t>העברת מידע קליני בהתאם למפורט בבקשה להצעת מחיר</t>
  </si>
  <si>
    <t>העברת מידע אדמיניסטרטיבי בהתאם למפורט בבקשה להצעת מחיר</t>
  </si>
  <si>
    <t>בקרת איכות הטיפול והשירות בהתאם למפורט בבקשה להצעת מחיר</t>
  </si>
  <si>
    <t>קשר רציף עם יחידה לטיפולי בית בהתאם למפורט בבקשה להצעת מחיר</t>
  </si>
  <si>
    <t>שם הספק:_________________________________דגם:________________________________</t>
  </si>
  <si>
    <t xml:space="preserve">ציון איכות מזערי </t>
  </si>
  <si>
    <t xml:space="preserve">ציון  
מ-0 עד 10 </t>
  </si>
  <si>
    <t>ציון משוקלל</t>
  </si>
  <si>
    <t>סה"כ התרשמות כללית</t>
  </si>
  <si>
    <t>סה"כ איכות השירות ויכולת המציע  - על סמך ניסיון מכבי ו/או מחווי דעה חיצוניים</t>
  </si>
  <si>
    <t>איכות שירות כולל זמינות תמיכה טכנית והתרשמות כללית מהספק וצוותו  - בשוטף וחריגים</t>
  </si>
  <si>
    <t>ביצועים קליניים: סה"כ שימושים_______ בסה"כ מספר מטופלים___________ פירוט איזורים שנבדקו ______________________________________________</t>
  </si>
  <si>
    <t>התרשמות כללית מהמכשיר  (כולל רמת נוכחות שימוש והפעלת המערכת)
ציון יינתן בהתאם להתרשמות צוות הבדיקה ומענה על המפרט ומענה טכני</t>
  </si>
  <si>
    <t>סה"כ מאפייני המכשיר והתוכנה</t>
  </si>
  <si>
    <t>מאפייני המכשיר והתוכנה</t>
  </si>
  <si>
    <t xml:space="preserve">התרשמות כללית מהמכשיר המוצע   </t>
  </si>
  <si>
    <t>איכות השירות ויכולת המציע  - על סמך ניסיון מתוך או מחוץ למכבי</t>
  </si>
  <si>
    <t xml:space="preserve">טופס בחינת אמות מידה למכרז לאספקת מכשיר על-קול (US) POC </t>
  </si>
  <si>
    <t>עמידות מתמר מוכחת בפני חבלות בכפוף למבחנים סטנדרטים 
(כן - 10 נקודות, לא - 0 נקודות)</t>
  </si>
  <si>
    <r>
      <t>אפשרות להחלפת סוללה</t>
    </r>
    <r>
      <rPr>
        <b/>
        <sz val="11.5"/>
        <rFont val="Arial"/>
        <family val="2"/>
      </rPr>
      <t xml:space="preserve"> (כן - 10 נקודות, לא - 0 נקודות)</t>
    </r>
  </si>
  <si>
    <t>יכולת שידור בזמן אמת למכשיר נוסף (כן - 10 נקודות, לא - 0 נקודות)</t>
  </si>
  <si>
    <t xml:space="preserve">אופן זיהוי המטופל במכשיר- הקלדה/ העברת כרטיס/ ישירות מתוך תיק המטופל (כן - 10 נקודות, לא - 0 נקודות) </t>
  </si>
  <si>
    <t>יכולת העברת מדידות מהמערכת עצמה למחשב ו/או למערכת ה-PACS של מכבי  בפורמט סטנדרטי של DICOM  (כן - 10 נקודות, לא - 0 נקודות)</t>
  </si>
  <si>
    <t>תכנת המכשיר הינה תכנה נתמכת סיטריקס (כן - 10 נקודות, לא - 0 נקודות)</t>
  </si>
  <si>
    <t>תיעוד ונגישות להיסטורית בקרות חיצוניות/עצמאיות 
(כן - 10 נקודות, לא - 0 נקודות)</t>
  </si>
  <si>
    <t>יכולת העברת נתונים דמוגרפיים מן המערכת הניהולית במכבי למערכת המכשיר תמיכה ב - MODALITY WORKLIST (כן - 10 נקודות, לא - 0 נקודות)</t>
  </si>
  <si>
    <t>קיום קישוריות מלאה ע"פ תקן DICOM או DICOM COMPATIBLE   
(כן - 10 נקודות, לא - 0 נקודות)</t>
  </si>
  <si>
    <r>
      <t>מתמר מולטי-פונקציונלי (אחד למספר אזורי גוף)</t>
    </r>
    <r>
      <rPr>
        <b/>
        <sz val="11"/>
        <rFont val="Arial"/>
        <family val="2"/>
      </rPr>
      <t>(כן - 10 נקודות, לא - 0 נקודות)</t>
    </r>
  </si>
  <si>
    <r>
      <t xml:space="preserve">מצב Standby/Sleep לחיסכון אנרגיה </t>
    </r>
    <r>
      <rPr>
        <b/>
        <sz val="11.5"/>
        <rFont val="Arial"/>
        <family val="2"/>
      </rPr>
      <t>(כן - 10 נקודות, לא - 0 נקודות)</t>
    </r>
  </si>
  <si>
    <r>
      <t xml:space="preserve">אפשרות פיצול המסך לשתי תמונות מקבילות </t>
    </r>
    <r>
      <rPr>
        <b/>
        <sz val="11.5"/>
        <rFont val="Arial"/>
        <family val="2"/>
      </rPr>
      <t>(כן - 10 נקודות, לא - 0 נקודות)</t>
    </r>
  </si>
  <si>
    <r>
      <t xml:space="preserve">קיימות יכולות Augmented Reality / ניתן להוסיפן על המכשיר 
</t>
    </r>
    <r>
      <rPr>
        <b/>
        <sz val="11.5"/>
        <rFont val="Arial"/>
        <family val="2"/>
      </rPr>
      <t>(כן - 10 נקודות, לא - 0 נקודות)</t>
    </r>
  </si>
  <si>
    <r>
      <t xml:space="preserve">כלי עזר לדימות: קיום Needle visualization </t>
    </r>
    <r>
      <rPr>
        <b/>
        <sz val="11.5"/>
        <rFont val="Arial"/>
        <family val="2"/>
      </rPr>
      <t>(כן - 10 נקודות, לא - 0 נקודות)</t>
    </r>
  </si>
  <si>
    <r>
      <t xml:space="preserve">ניתן לסכם דו"ח ממצאים למטופל ספציפי </t>
    </r>
    <r>
      <rPr>
        <b/>
        <sz val="11.5"/>
        <rFont val="Arial"/>
        <family val="2"/>
      </rPr>
      <t>(כן - 10 נקודות, לא - 0 נקודות)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</si>
</sst>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  <charset val="177"/>
    </font>
    <font>
      <b/>
      <sz val="12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u/>
      <sz val="11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David"/>
      <family val="2"/>
      <charset val="177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u/>
      <sz val="14"/>
      <name val="Arial"/>
      <family val="2"/>
    </font>
    <font>
      <sz val="15"/>
      <color rgb="FFFF0000"/>
      <name val="Arial"/>
      <family val="2"/>
    </font>
    <font>
      <sz val="11.5"/>
      <name val="Arial"/>
      <family val="2"/>
      <scheme val="minor"/>
    </font>
    <font>
      <b/>
      <sz val="10"/>
      <color theme="5"/>
      <name val="Arial"/>
      <family val="2"/>
    </font>
    <font>
      <sz val="11.5"/>
      <name val="Arial"/>
      <family val="2"/>
    </font>
    <font>
      <b/>
      <sz val="11.5"/>
      <name val="Arial"/>
      <family val="2"/>
    </font>
    <font>
      <b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6" fillId="0" borderId="0"/>
  </cellStyleXfs>
  <cellXfs count="277">
    <xf numFmtId="0" fontId="0" fillId="0" borderId="0" xfId="0"/>
    <xf numFmtId="0" fontId="2" fillId="0" borderId="0" xfId="0" applyFont="1" applyAlignment="1"/>
    <xf numFmtId="0" fontId="4" fillId="3" borderId="1" xfId="0" applyFont="1" applyFill="1" applyBorder="1"/>
    <xf numFmtId="0" fontId="4" fillId="3" borderId="2" xfId="0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6" fillId="0" borderId="2" xfId="0" applyFont="1" applyBorder="1"/>
    <xf numFmtId="0" fontId="4" fillId="0" borderId="2" xfId="0" applyFont="1" applyBorder="1"/>
    <xf numFmtId="0" fontId="0" fillId="0" borderId="3" xfId="0" applyBorder="1"/>
    <xf numFmtId="0" fontId="6" fillId="0" borderId="4" xfId="0" applyFont="1" applyBorder="1"/>
    <xf numFmtId="0" fontId="4" fillId="0" borderId="4" xfId="0" applyFont="1" applyBorder="1"/>
    <xf numFmtId="0" fontId="0" fillId="0" borderId="5" xfId="0" applyBorder="1"/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0" fillId="0" borderId="2" xfId="0" applyFill="1" applyBorder="1"/>
    <xf numFmtId="0" fontId="4" fillId="0" borderId="6" xfId="0" applyFont="1" applyBorder="1" applyAlignment="1">
      <alignment horizontal="center" vertical="center" wrapText="1"/>
    </xf>
    <xf numFmtId="0" fontId="6" fillId="0" borderId="2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6" fillId="0" borderId="9" xfId="0" applyFont="1" applyFill="1" applyBorder="1"/>
    <xf numFmtId="0" fontId="0" fillId="0" borderId="9" xfId="0" applyFill="1" applyBorder="1"/>
    <xf numFmtId="0" fontId="4" fillId="0" borderId="0" xfId="0" applyFont="1" applyFill="1" applyBorder="1"/>
    <xf numFmtId="0" fontId="0" fillId="0" borderId="0" xfId="0" applyFill="1"/>
    <xf numFmtId="0" fontId="4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1" fontId="6" fillId="0" borderId="9" xfId="0" applyNumberFormat="1" applyFont="1" applyFill="1" applyBorder="1"/>
    <xf numFmtId="0" fontId="8" fillId="0" borderId="2" xfId="0" applyFont="1" applyBorder="1"/>
    <xf numFmtId="2" fontId="4" fillId="0" borderId="9" xfId="0" applyNumberFormat="1" applyFont="1" applyFill="1" applyBorder="1"/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9" fillId="0" borderId="22" xfId="0" applyFont="1" applyFill="1" applyBorder="1" applyAlignment="1"/>
    <xf numFmtId="0" fontId="9" fillId="0" borderId="21" xfId="0" applyFont="1" applyFill="1" applyBorder="1" applyAlignment="1"/>
    <xf numFmtId="0" fontId="9" fillId="0" borderId="21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2" fillId="0" borderId="0" xfId="0" applyFont="1" applyBorder="1" applyAlignment="1"/>
    <xf numFmtId="0" fontId="11" fillId="0" borderId="23" xfId="0" applyFont="1" applyBorder="1" applyAlignment="1">
      <alignment horizontal="right" wrapText="1" readingOrder="2"/>
    </xf>
    <xf numFmtId="0" fontId="11" fillId="0" borderId="24" xfId="0" applyFont="1" applyBorder="1" applyAlignment="1">
      <alignment horizontal="right" wrapText="1" readingOrder="2"/>
    </xf>
    <xf numFmtId="0" fontId="12" fillId="0" borderId="4" xfId="0" applyFont="1" applyFill="1" applyBorder="1"/>
    <xf numFmtId="0" fontId="7" fillId="0" borderId="1" xfId="0" applyFont="1" applyBorder="1" applyAlignment="1">
      <alignment horizontal="right" wrapText="1"/>
    </xf>
    <xf numFmtId="0" fontId="7" fillId="4" borderId="1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right"/>
    </xf>
    <xf numFmtId="0" fontId="4" fillId="2" borderId="27" xfId="0" applyFont="1" applyFill="1" applyBorder="1" applyAlignment="1">
      <alignment horizontal="center" vertical="center" wrapText="1"/>
    </xf>
    <xf numFmtId="0" fontId="4" fillId="2" borderId="11" xfId="0" applyFont="1" applyFill="1" applyBorder="1"/>
    <xf numFmtId="0" fontId="4" fillId="0" borderId="30" xfId="0" applyFont="1" applyBorder="1" applyAlignment="1">
      <alignment horizontal="center" vertical="center" wrapText="1"/>
    </xf>
    <xf numFmtId="0" fontId="6" fillId="0" borderId="31" xfId="0" applyFont="1" applyFill="1" applyBorder="1"/>
    <xf numFmtId="1" fontId="6" fillId="0" borderId="31" xfId="0" applyNumberFormat="1" applyFont="1" applyFill="1" applyBorder="1"/>
    <xf numFmtId="2" fontId="4" fillId="0" borderId="32" xfId="0" applyNumberFormat="1" applyFont="1" applyFill="1" applyBorder="1"/>
    <xf numFmtId="0" fontId="6" fillId="0" borderId="20" xfId="0" applyFont="1" applyFill="1" applyBorder="1"/>
    <xf numFmtId="0" fontId="6" fillId="7" borderId="2" xfId="0" applyFont="1" applyFill="1" applyBorder="1"/>
    <xf numFmtId="0" fontId="4" fillId="7" borderId="2" xfId="0" applyFont="1" applyFill="1" applyBorder="1"/>
    <xf numFmtId="0" fontId="14" fillId="0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6" fillId="7" borderId="9" xfId="0" applyFont="1" applyFill="1" applyBorder="1"/>
    <xf numFmtId="0" fontId="4" fillId="0" borderId="37" xfId="0" applyFont="1" applyBorder="1" applyAlignment="1">
      <alignment horizontal="center" vertical="center" wrapText="1"/>
    </xf>
    <xf numFmtId="0" fontId="6" fillId="0" borderId="38" xfId="0" applyFont="1" applyFill="1" applyBorder="1"/>
    <xf numFmtId="0" fontId="6" fillId="0" borderId="21" xfId="0" applyFont="1" applyFill="1" applyBorder="1"/>
    <xf numFmtId="1" fontId="6" fillId="0" borderId="38" xfId="0" applyNumberFormat="1" applyFont="1" applyFill="1" applyBorder="1"/>
    <xf numFmtId="2" fontId="4" fillId="0" borderId="39" xfId="0" applyNumberFormat="1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9" fontId="5" fillId="0" borderId="25" xfId="0" applyNumberFormat="1" applyFont="1" applyBorder="1" applyAlignment="1">
      <alignment horizontal="center" vertical="center" wrapText="1"/>
    </xf>
    <xf numFmtId="0" fontId="5" fillId="0" borderId="3" xfId="0" applyFont="1" applyBorder="1"/>
    <xf numFmtId="9" fontId="5" fillId="0" borderId="0" xfId="0" applyNumberFormat="1" applyFont="1" applyFill="1" applyBorder="1" applyAlignment="1">
      <alignment vertical="center" wrapText="1"/>
    </xf>
    <xf numFmtId="9" fontId="5" fillId="7" borderId="25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/>
    <xf numFmtId="0" fontId="5" fillId="0" borderId="2" xfId="0" applyFont="1" applyBorder="1" applyAlignment="1">
      <alignment horizontal="right"/>
    </xf>
    <xf numFmtId="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wrapText="1"/>
    </xf>
    <xf numFmtId="0" fontId="5" fillId="7" borderId="11" xfId="0" applyFont="1" applyFill="1" applyBorder="1"/>
    <xf numFmtId="0" fontId="5" fillId="2" borderId="2" xfId="0" applyFont="1" applyFill="1" applyBorder="1"/>
    <xf numFmtId="9" fontId="4" fillId="0" borderId="22" xfId="1" applyFont="1" applyFill="1" applyBorder="1" applyAlignment="1"/>
    <xf numFmtId="0" fontId="5" fillId="0" borderId="38" xfId="0" applyFont="1" applyFill="1" applyBorder="1"/>
    <xf numFmtId="9" fontId="5" fillId="0" borderId="0" xfId="0" applyNumberFormat="1" applyFont="1" applyFill="1"/>
    <xf numFmtId="0" fontId="4" fillId="0" borderId="0" xfId="0" applyFont="1" applyFill="1"/>
    <xf numFmtId="0" fontId="5" fillId="0" borderId="2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right" wrapText="1"/>
    </xf>
    <xf numFmtId="0" fontId="5" fillId="2" borderId="7" xfId="0" applyFont="1" applyFill="1" applyBorder="1"/>
    <xf numFmtId="9" fontId="4" fillId="0" borderId="19" xfId="1" applyFont="1" applyFill="1" applyBorder="1" applyAlignment="1"/>
    <xf numFmtId="0" fontId="5" fillId="0" borderId="31" xfId="0" applyFont="1" applyFill="1" applyBorder="1"/>
    <xf numFmtId="9" fontId="4" fillId="0" borderId="0" xfId="0" applyNumberFormat="1" applyFont="1" applyFill="1"/>
    <xf numFmtId="0" fontId="5" fillId="0" borderId="2" xfId="0" applyFont="1" applyFill="1" applyBorder="1"/>
    <xf numFmtId="9" fontId="5" fillId="0" borderId="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5" fillId="0" borderId="0" xfId="0" applyFont="1"/>
    <xf numFmtId="0" fontId="5" fillId="0" borderId="0" xfId="0" applyFont="1" applyFill="1"/>
    <xf numFmtId="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right" vertical="top" wrapText="1"/>
    </xf>
    <xf numFmtId="0" fontId="5" fillId="10" borderId="13" xfId="0" applyFont="1" applyFill="1" applyBorder="1" applyAlignment="1">
      <alignment vertical="center" wrapText="1"/>
    </xf>
    <xf numFmtId="0" fontId="5" fillId="10" borderId="12" xfId="0" applyFont="1" applyFill="1" applyBorder="1" applyAlignment="1">
      <alignment vertical="center" wrapText="1"/>
    </xf>
    <xf numFmtId="0" fontId="5" fillId="10" borderId="42" xfId="0" applyFont="1" applyFill="1" applyBorder="1" applyAlignment="1">
      <alignment vertical="center" wrapText="1"/>
    </xf>
    <xf numFmtId="9" fontId="5" fillId="10" borderId="43" xfId="0" applyNumberFormat="1" applyFont="1" applyFill="1" applyBorder="1" applyAlignment="1">
      <alignment vertical="center"/>
    </xf>
    <xf numFmtId="0" fontId="4" fillId="11" borderId="30" xfId="0" applyFont="1" applyFill="1" applyBorder="1" applyAlignment="1">
      <alignment horizontal="center" vertical="center" wrapText="1"/>
    </xf>
    <xf numFmtId="0" fontId="4" fillId="11" borderId="31" xfId="0" applyFont="1" applyFill="1" applyBorder="1" applyAlignment="1">
      <alignment horizontal="center" vertical="center" wrapText="1"/>
    </xf>
    <xf numFmtId="0" fontId="4" fillId="11" borderId="31" xfId="0" applyFont="1" applyFill="1" applyBorder="1" applyAlignment="1">
      <alignment horizontal="center" vertical="top" wrapText="1"/>
    </xf>
    <xf numFmtId="9" fontId="5" fillId="11" borderId="31" xfId="0" applyNumberFormat="1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right" vertical="top" wrapText="1"/>
    </xf>
    <xf numFmtId="0" fontId="5" fillId="0" borderId="55" xfId="0" applyFont="1" applyBorder="1" applyAlignment="1">
      <alignment horizontal="right" vertical="top" wrapText="1"/>
    </xf>
    <xf numFmtId="9" fontId="5" fillId="0" borderId="14" xfId="0" applyNumberFormat="1" applyFont="1" applyBorder="1" applyAlignment="1">
      <alignment horizontal="center" vertical="center" wrapText="1"/>
    </xf>
    <xf numFmtId="9" fontId="5" fillId="10" borderId="27" xfId="0" applyNumberFormat="1" applyFont="1" applyFill="1" applyBorder="1" applyAlignment="1">
      <alignment horizontal="center" vertical="center" wrapText="1"/>
    </xf>
    <xf numFmtId="9" fontId="5" fillId="0" borderId="4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right" vertical="top" wrapText="1"/>
    </xf>
    <xf numFmtId="9" fontId="5" fillId="0" borderId="53" xfId="0" applyNumberFormat="1" applyFont="1" applyBorder="1" applyAlignment="1">
      <alignment horizontal="center" vertical="center" wrapText="1"/>
    </xf>
    <xf numFmtId="0" fontId="4" fillId="0" borderId="53" xfId="0" applyFont="1" applyFill="1" applyBorder="1" applyAlignment="1">
      <alignment vertical="top" wrapText="1"/>
    </xf>
    <xf numFmtId="9" fontId="5" fillId="10" borderId="45" xfId="0" applyNumberFormat="1" applyFont="1" applyFill="1" applyBorder="1" applyAlignment="1">
      <alignment horizontal="center" vertical="center" wrapText="1"/>
    </xf>
    <xf numFmtId="9" fontId="5" fillId="0" borderId="2" xfId="2" applyNumberFormat="1" applyFont="1" applyFill="1" applyBorder="1" applyAlignment="1">
      <alignment horizontal="center"/>
    </xf>
    <xf numFmtId="0" fontId="5" fillId="0" borderId="5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9" fontId="5" fillId="0" borderId="4" xfId="2" applyNumberFormat="1" applyFont="1" applyFill="1" applyBorder="1" applyAlignment="1">
      <alignment horizontal="center"/>
    </xf>
    <xf numFmtId="0" fontId="4" fillId="0" borderId="54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center"/>
    </xf>
    <xf numFmtId="0" fontId="4" fillId="11" borderId="32" xfId="0" applyFont="1" applyFill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3" xfId="0" applyFont="1" applyFill="1" applyBorder="1" applyAlignment="1">
      <alignment horizontal="center" vertical="top" wrapText="1"/>
    </xf>
    <xf numFmtId="0" fontId="6" fillId="10" borderId="7" xfId="0" applyFont="1" applyFill="1" applyBorder="1" applyAlignment="1">
      <alignment horizontal="center"/>
    </xf>
    <xf numFmtId="0" fontId="8" fillId="11" borderId="31" xfId="0" applyFont="1" applyFill="1" applyBorder="1" applyAlignment="1">
      <alignment horizontal="center"/>
    </xf>
    <xf numFmtId="0" fontId="5" fillId="0" borderId="29" xfId="0" applyFont="1" applyBorder="1" applyAlignment="1">
      <alignment horizontal="right" vertical="top" wrapText="1"/>
    </xf>
    <xf numFmtId="9" fontId="5" fillId="0" borderId="15" xfId="0" applyNumberFormat="1" applyFont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21" fillId="0" borderId="26" xfId="0" applyFont="1" applyFill="1" applyBorder="1" applyAlignment="1">
      <alignment horizontal="right" vertical="top" wrapText="1"/>
    </xf>
    <xf numFmtId="0" fontId="8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0" xfId="0" applyFont="1" applyFill="1" applyAlignment="1">
      <alignment vertical="top"/>
    </xf>
    <xf numFmtId="0" fontId="6" fillId="7" borderId="9" xfId="0" applyFont="1" applyFill="1" applyBorder="1" applyAlignment="1">
      <alignment horizontal="center" vertical="top"/>
    </xf>
    <xf numFmtId="9" fontId="4" fillId="7" borderId="25" xfId="0" applyNumberFormat="1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top"/>
    </xf>
    <xf numFmtId="9" fontId="4" fillId="0" borderId="0" xfId="1" applyFont="1" applyFill="1" applyAlignment="1">
      <alignment vertical="top"/>
    </xf>
    <xf numFmtId="0" fontId="21" fillId="0" borderId="1" xfId="0" applyFont="1" applyFill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22" fillId="0" borderId="0" xfId="0" applyFont="1" applyFill="1"/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1" fontId="6" fillId="0" borderId="38" xfId="0" applyNumberFormat="1" applyFont="1" applyFill="1" applyBorder="1" applyAlignment="1">
      <alignment horizontal="center"/>
    </xf>
    <xf numFmtId="0" fontId="5" fillId="0" borderId="38" xfId="0" applyFont="1" applyFill="1" applyBorder="1" applyAlignment="1">
      <alignment horizontal="center"/>
    </xf>
    <xf numFmtId="2" fontId="4" fillId="0" borderId="39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Fill="1" applyBorder="1"/>
    <xf numFmtId="1" fontId="6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/>
    </xf>
    <xf numFmtId="0" fontId="4" fillId="0" borderId="2" xfId="0" applyNumberFormat="1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Fill="1" applyBorder="1" applyAlignment="1">
      <alignment horizontal="right" wrapText="1"/>
    </xf>
    <xf numFmtId="0" fontId="1" fillId="0" borderId="25" xfId="0" applyFont="1" applyFill="1" applyBorder="1" applyAlignment="1">
      <alignment vertical="top" wrapText="1"/>
    </xf>
    <xf numFmtId="0" fontId="21" fillId="0" borderId="2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/>
    </xf>
    <xf numFmtId="0" fontId="23" fillId="0" borderId="2" xfId="0" applyFont="1" applyBorder="1" applyAlignment="1">
      <alignment wrapText="1"/>
    </xf>
    <xf numFmtId="0" fontId="23" fillId="0" borderId="2" xfId="0" applyFont="1" applyBorder="1" applyAlignment="1">
      <alignment horizontal="right" vertical="center" wrapText="1" readingOrder="2"/>
    </xf>
    <xf numFmtId="0" fontId="2" fillId="0" borderId="2" xfId="0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center" vertical="top"/>
    </xf>
    <xf numFmtId="0" fontId="8" fillId="13" borderId="2" xfId="0" applyFont="1" applyFill="1" applyBorder="1" applyAlignment="1">
      <alignment horizontal="center" vertical="top"/>
    </xf>
    <xf numFmtId="0" fontId="19" fillId="0" borderId="1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top" wrapText="1"/>
    </xf>
    <xf numFmtId="0" fontId="1" fillId="7" borderId="26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9" fontId="5" fillId="0" borderId="57" xfId="0" applyNumberFormat="1" applyFont="1" applyBorder="1" applyAlignment="1">
      <alignment horizontal="center" vertical="center"/>
    </xf>
    <xf numFmtId="9" fontId="5" fillId="0" borderId="56" xfId="0" applyNumberFormat="1" applyFont="1" applyBorder="1" applyAlignment="1">
      <alignment horizontal="center" vertical="center"/>
    </xf>
    <xf numFmtId="9" fontId="5" fillId="0" borderId="58" xfId="0" applyNumberFormat="1" applyFont="1" applyBorder="1" applyAlignment="1">
      <alignment horizontal="center" vertical="center"/>
    </xf>
    <xf numFmtId="9" fontId="4" fillId="0" borderId="43" xfId="1" applyFont="1" applyFill="1" applyBorder="1" applyAlignment="1">
      <alignment horizontal="center" vertical="top" wrapText="1"/>
    </xf>
    <xf numFmtId="9" fontId="4" fillId="0" borderId="7" xfId="1" applyFont="1" applyFill="1" applyBorder="1" applyAlignment="1">
      <alignment horizontal="center" vertical="top" wrapText="1"/>
    </xf>
    <xf numFmtId="9" fontId="4" fillId="0" borderId="38" xfId="1" applyFont="1" applyFill="1" applyBorder="1" applyAlignment="1">
      <alignment horizontal="center" vertical="top" wrapText="1"/>
    </xf>
    <xf numFmtId="0" fontId="5" fillId="10" borderId="22" xfId="0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5" fillId="10" borderId="45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8" borderId="4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9" borderId="47" xfId="0" applyFont="1" applyFill="1" applyBorder="1" applyAlignment="1">
      <alignment horizontal="center" vertical="center"/>
    </xf>
    <xf numFmtId="0" fontId="4" fillId="9" borderId="48" xfId="0" applyFont="1" applyFill="1" applyBorder="1" applyAlignment="1">
      <alignment horizontal="center" vertical="center"/>
    </xf>
    <xf numFmtId="0" fontId="4" fillId="9" borderId="49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/>
    </xf>
    <xf numFmtId="0" fontId="4" fillId="3" borderId="42" xfId="0" applyFont="1" applyFill="1" applyBorder="1" applyAlignment="1">
      <alignment vertical="top" wrapText="1"/>
    </xf>
    <xf numFmtId="0" fontId="4" fillId="3" borderId="27" xfId="0" applyFont="1" applyFill="1" applyBorder="1" applyAlignment="1">
      <alignment vertical="top" wrapText="1"/>
    </xf>
    <xf numFmtId="0" fontId="4" fillId="3" borderId="43" xfId="0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44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17" fillId="8" borderId="59" xfId="0" applyFont="1" applyFill="1" applyBorder="1" applyAlignment="1">
      <alignment horizontal="center" vertical="center"/>
    </xf>
    <xf numFmtId="0" fontId="15" fillId="8" borderId="19" xfId="0" applyFont="1" applyFill="1" applyBorder="1" applyAlignment="1">
      <alignment horizontal="center" vertical="center"/>
    </xf>
    <xf numFmtId="0" fontId="15" fillId="8" borderId="20" xfId="0" applyFont="1" applyFill="1" applyBorder="1" applyAlignment="1">
      <alignment horizontal="center" vertical="center"/>
    </xf>
    <xf numFmtId="0" fontId="15" fillId="8" borderId="35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/>
    </xf>
    <xf numFmtId="0" fontId="5" fillId="9" borderId="0" xfId="0" applyFont="1" applyFill="1" applyBorder="1" applyAlignment="1">
      <alignment horizontal="center"/>
    </xf>
    <xf numFmtId="0" fontId="5" fillId="9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9" fontId="5" fillId="0" borderId="9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7" borderId="36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9" fontId="5" fillId="0" borderId="9" xfId="0" applyNumberFormat="1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9" fontId="5" fillId="0" borderId="16" xfId="0" applyNumberFormat="1" applyFont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0" fontId="5" fillId="7" borderId="2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center"/>
    </xf>
    <xf numFmtId="0" fontId="5" fillId="9" borderId="3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3" borderId="9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10" fillId="0" borderId="19" xfId="0" applyFont="1" applyBorder="1" applyAlignment="1">
      <alignment horizontal="center" wrapText="1" readingOrder="2"/>
    </xf>
    <xf numFmtId="0" fontId="10" fillId="0" borderId="20" xfId="0" applyFont="1" applyBorder="1" applyAlignment="1">
      <alignment horizontal="center" wrapText="1" readingOrder="2"/>
    </xf>
  </cellXfs>
  <cellStyles count="4">
    <cellStyle name="Normal" xfId="0" builtinId="0"/>
    <cellStyle name="Normal 2" xfId="3"/>
    <cellStyle name="Percent" xfId="1" builtinId="5"/>
    <cellStyle name="Percent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29</xdr:row>
      <xdr:rowOff>152400</xdr:rowOff>
    </xdr:from>
    <xdr:to>
      <xdr:col>3</xdr:col>
      <xdr:colOff>962025</xdr:colOff>
      <xdr:row>29</xdr:row>
      <xdr:rowOff>152400</xdr:rowOff>
    </xdr:to>
    <xdr:sp macro="" textlink="">
      <xdr:nvSpPr>
        <xdr:cNvPr id="2097" name="Line 1"/>
        <xdr:cNvSpPr>
          <a:spLocks noChangeShapeType="1"/>
        </xdr:cNvSpPr>
      </xdr:nvSpPr>
      <xdr:spPr bwMode="auto">
        <a:xfrm>
          <a:off x="153828750" y="4724400"/>
          <a:ext cx="7477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152400</xdr:rowOff>
    </xdr:from>
    <xdr:to>
      <xdr:col>3</xdr:col>
      <xdr:colOff>962025</xdr:colOff>
      <xdr:row>31</xdr:row>
      <xdr:rowOff>152400</xdr:rowOff>
    </xdr:to>
    <xdr:sp macro="" textlink="">
      <xdr:nvSpPr>
        <xdr:cNvPr id="2098" name="Line 2"/>
        <xdr:cNvSpPr>
          <a:spLocks noChangeShapeType="1"/>
        </xdr:cNvSpPr>
      </xdr:nvSpPr>
      <xdr:spPr bwMode="auto">
        <a:xfrm>
          <a:off x="153828750" y="5229225"/>
          <a:ext cx="7477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2"/>
  <sheetViews>
    <sheetView rightToLeft="1" tabSelected="1" zoomScale="80" zoomScaleNormal="80" workbookViewId="0">
      <selection activeCell="A2" sqref="A2"/>
    </sheetView>
  </sheetViews>
  <sheetFormatPr defaultColWidth="9.140625" defaultRowHeight="12.75" x14ac:dyDescent="0.2"/>
  <cols>
    <col min="1" max="1" width="9.140625" style="94"/>
    <col min="2" max="2" width="27.42578125" style="94" customWidth="1"/>
    <col min="3" max="3" width="67" style="95" customWidth="1"/>
    <col min="4" max="4" width="10" style="173" customWidth="1"/>
    <col min="5" max="5" width="9.140625" style="151" bestFit="1" customWidth="1"/>
    <col min="6" max="6" width="9" style="151" customWidth="1"/>
    <col min="7" max="7" width="8.5703125" style="151" bestFit="1" customWidth="1"/>
    <col min="8" max="10" width="9.140625" style="95"/>
    <col min="11" max="11" width="12.140625" style="95" customWidth="1"/>
    <col min="12" max="14" width="9.140625" style="95"/>
    <col min="15" max="16384" width="9.140625" style="94"/>
  </cols>
  <sheetData>
    <row r="1" spans="2:14" ht="3.75" customHeight="1" x14ac:dyDescent="0.2"/>
    <row r="2" spans="2:14" ht="38.25" customHeight="1" x14ac:dyDescent="0.25">
      <c r="B2" s="188" t="s">
        <v>203</v>
      </c>
      <c r="C2" s="189"/>
      <c r="D2" s="189"/>
      <c r="E2" s="189"/>
      <c r="F2" s="189"/>
      <c r="G2" s="189"/>
      <c r="H2" s="140"/>
      <c r="I2" s="140"/>
      <c r="J2" s="140"/>
      <c r="K2" s="140"/>
    </row>
    <row r="3" spans="2:14" ht="42.75" customHeight="1" x14ac:dyDescent="0.25">
      <c r="B3" s="190" t="s">
        <v>190</v>
      </c>
      <c r="C3" s="191"/>
      <c r="D3" s="191"/>
      <c r="E3" s="191"/>
      <c r="F3" s="191"/>
      <c r="G3" s="191"/>
      <c r="H3" s="140"/>
      <c r="I3" s="140"/>
      <c r="J3" s="140"/>
      <c r="K3" s="140"/>
    </row>
    <row r="4" spans="2:14" ht="42.75" customHeight="1" thickBot="1" x14ac:dyDescent="0.3">
      <c r="B4" s="190" t="s">
        <v>197</v>
      </c>
      <c r="C4" s="191"/>
      <c r="D4" s="191"/>
      <c r="E4" s="191"/>
      <c r="F4" s="191"/>
      <c r="G4" s="191"/>
      <c r="H4" s="140"/>
      <c r="I4" s="140"/>
      <c r="J4" s="140"/>
      <c r="K4" s="140"/>
    </row>
    <row r="5" spans="2:14" ht="38.25" customHeight="1" x14ac:dyDescent="0.2">
      <c r="B5" s="135" t="s">
        <v>115</v>
      </c>
      <c r="C5" s="136" t="s">
        <v>2</v>
      </c>
      <c r="D5" s="139" t="s">
        <v>191</v>
      </c>
      <c r="E5" s="137" t="s">
        <v>113</v>
      </c>
      <c r="F5" s="137" t="s">
        <v>192</v>
      </c>
      <c r="G5" s="138" t="s">
        <v>193</v>
      </c>
      <c r="K5" s="152"/>
    </row>
    <row r="6" spans="2:14" s="155" customFormat="1" ht="28.5" x14ac:dyDescent="0.2">
      <c r="B6" s="194" t="s">
        <v>200</v>
      </c>
      <c r="C6" s="181" t="s">
        <v>204</v>
      </c>
      <c r="D6" s="174"/>
      <c r="E6" s="142">
        <v>5</v>
      </c>
      <c r="F6" s="143"/>
      <c r="G6" s="182"/>
      <c r="H6" s="145"/>
      <c r="I6" s="145"/>
      <c r="J6" s="145"/>
      <c r="K6" s="153"/>
      <c r="L6" s="153"/>
      <c r="M6" s="145"/>
      <c r="N6" s="145"/>
    </row>
    <row r="7" spans="2:14" s="155" customFormat="1" ht="30" x14ac:dyDescent="0.2">
      <c r="B7" s="194"/>
      <c r="C7" s="185" t="s">
        <v>213</v>
      </c>
      <c r="D7" s="174"/>
      <c r="E7" s="142">
        <v>5</v>
      </c>
      <c r="F7" s="143"/>
      <c r="G7" s="182"/>
      <c r="H7" s="145"/>
      <c r="I7" s="145"/>
      <c r="J7" s="145"/>
      <c r="K7" s="153"/>
      <c r="L7" s="153"/>
      <c r="M7" s="145"/>
      <c r="N7" s="145"/>
    </row>
    <row r="8" spans="2:14" s="155" customFormat="1" ht="15" x14ac:dyDescent="0.25">
      <c r="B8" s="194"/>
      <c r="C8" s="183" t="s">
        <v>205</v>
      </c>
      <c r="D8" s="174"/>
      <c r="E8" s="187">
        <v>2.5</v>
      </c>
      <c r="F8" s="143"/>
      <c r="G8" s="182"/>
      <c r="H8" s="145"/>
      <c r="I8" s="145"/>
      <c r="J8" s="145"/>
      <c r="K8" s="153"/>
      <c r="L8" s="153"/>
      <c r="M8" s="145"/>
      <c r="N8" s="145"/>
    </row>
    <row r="9" spans="2:14" s="155" customFormat="1" ht="15" x14ac:dyDescent="0.25">
      <c r="B9" s="194"/>
      <c r="C9" s="183" t="s">
        <v>214</v>
      </c>
      <c r="D9" s="174"/>
      <c r="E9" s="187">
        <v>2.5</v>
      </c>
      <c r="F9" s="143"/>
      <c r="G9" s="182"/>
      <c r="H9" s="145"/>
      <c r="I9" s="145"/>
      <c r="J9" s="145"/>
      <c r="L9" s="153"/>
      <c r="M9" s="145"/>
      <c r="N9" s="145"/>
    </row>
    <row r="10" spans="2:14" s="155" customFormat="1" ht="15" x14ac:dyDescent="0.25">
      <c r="B10" s="194"/>
      <c r="C10" s="183" t="s">
        <v>215</v>
      </c>
      <c r="D10" s="174"/>
      <c r="E10" s="142">
        <v>5</v>
      </c>
      <c r="F10" s="143"/>
      <c r="G10" s="182"/>
      <c r="H10" s="145"/>
      <c r="I10" s="145"/>
      <c r="J10" s="145"/>
      <c r="L10" s="153"/>
      <c r="M10" s="145"/>
      <c r="N10" s="145"/>
    </row>
    <row r="11" spans="2:14" s="155" customFormat="1" ht="15" x14ac:dyDescent="0.25">
      <c r="B11" s="194"/>
      <c r="C11" s="183" t="s">
        <v>217</v>
      </c>
      <c r="D11" s="174"/>
      <c r="E11" s="186">
        <v>2.5</v>
      </c>
      <c r="F11" s="143"/>
      <c r="G11" s="182"/>
      <c r="H11" s="145"/>
      <c r="I11" s="145"/>
      <c r="J11" s="145"/>
      <c r="L11" s="153"/>
      <c r="M11" s="145"/>
      <c r="N11" s="145"/>
    </row>
    <row r="12" spans="2:14" s="155" customFormat="1" ht="29.25" x14ac:dyDescent="0.25">
      <c r="B12" s="194"/>
      <c r="C12" s="183" t="s">
        <v>216</v>
      </c>
      <c r="D12" s="174"/>
      <c r="E12" s="142">
        <v>5</v>
      </c>
      <c r="F12" s="143"/>
      <c r="G12" s="182"/>
      <c r="H12" s="145"/>
      <c r="I12" s="145"/>
      <c r="J12" s="145"/>
      <c r="L12" s="153"/>
      <c r="M12" s="145"/>
      <c r="N12" s="145"/>
    </row>
    <row r="13" spans="2:14" s="155" customFormat="1" ht="15" x14ac:dyDescent="0.25">
      <c r="B13" s="194"/>
      <c r="C13" s="183" t="s">
        <v>218</v>
      </c>
      <c r="D13" s="174"/>
      <c r="E13" s="186">
        <v>2.5</v>
      </c>
      <c r="F13" s="143"/>
      <c r="G13" s="182"/>
      <c r="H13" s="145"/>
      <c r="I13" s="145"/>
      <c r="J13" s="145"/>
      <c r="L13" s="153"/>
      <c r="M13" s="145"/>
      <c r="N13" s="145"/>
    </row>
    <row r="14" spans="2:14" s="155" customFormat="1" ht="28.5" x14ac:dyDescent="0.2">
      <c r="B14" s="194"/>
      <c r="C14" s="183" t="s">
        <v>210</v>
      </c>
      <c r="D14" s="174"/>
      <c r="E14" s="142">
        <v>5</v>
      </c>
      <c r="F14" s="143"/>
      <c r="G14" s="182"/>
      <c r="H14" s="145"/>
      <c r="I14" s="145"/>
      <c r="J14" s="145"/>
      <c r="K14" s="153"/>
      <c r="L14" s="153"/>
      <c r="M14" s="145"/>
      <c r="N14" s="145"/>
    </row>
    <row r="15" spans="2:14" s="155" customFormat="1" ht="14.25" x14ac:dyDescent="0.2">
      <c r="B15" s="194"/>
      <c r="C15" s="183" t="s">
        <v>206</v>
      </c>
      <c r="D15" s="174"/>
      <c r="E15" s="142">
        <v>5</v>
      </c>
      <c r="F15" s="143"/>
      <c r="G15" s="182"/>
      <c r="H15" s="145"/>
      <c r="I15" s="145"/>
      <c r="J15" s="145"/>
      <c r="K15" s="153"/>
      <c r="L15" s="153"/>
      <c r="M15" s="145"/>
      <c r="N15" s="145"/>
    </row>
    <row r="16" spans="2:14" s="155" customFormat="1" ht="28.5" x14ac:dyDescent="0.2">
      <c r="B16" s="194"/>
      <c r="C16" s="183" t="s">
        <v>207</v>
      </c>
      <c r="D16" s="174"/>
      <c r="E16" s="142">
        <v>5</v>
      </c>
      <c r="F16" s="143"/>
      <c r="G16" s="182"/>
      <c r="H16" s="145"/>
      <c r="I16" s="145"/>
      <c r="J16" s="145"/>
      <c r="K16" s="153"/>
      <c r="L16" s="153"/>
      <c r="M16" s="145"/>
      <c r="N16" s="145"/>
    </row>
    <row r="17" spans="2:14" s="155" customFormat="1" ht="28.5" x14ac:dyDescent="0.2">
      <c r="B17" s="194"/>
      <c r="C17" s="183" t="s">
        <v>211</v>
      </c>
      <c r="D17" s="174"/>
      <c r="E17" s="142">
        <v>5</v>
      </c>
      <c r="F17" s="143"/>
      <c r="G17" s="182"/>
      <c r="H17" s="145"/>
      <c r="I17" s="145"/>
      <c r="J17" s="145"/>
      <c r="K17" s="153"/>
      <c r="L17" s="153"/>
      <c r="M17" s="145"/>
      <c r="N17" s="145"/>
    </row>
    <row r="18" spans="2:14" s="155" customFormat="1" ht="28.5" x14ac:dyDescent="0.2">
      <c r="B18" s="194"/>
      <c r="C18" s="184" t="s">
        <v>208</v>
      </c>
      <c r="D18" s="174"/>
      <c r="E18" s="142">
        <v>5</v>
      </c>
      <c r="F18" s="143"/>
      <c r="G18" s="182"/>
      <c r="H18" s="145"/>
      <c r="I18" s="145"/>
      <c r="J18" s="145"/>
      <c r="K18" s="153"/>
      <c r="L18" s="153"/>
      <c r="M18" s="145"/>
      <c r="N18" s="145"/>
    </row>
    <row r="19" spans="2:14" s="155" customFormat="1" ht="28.5" x14ac:dyDescent="0.2">
      <c r="B19" s="194"/>
      <c r="C19" s="179" t="s">
        <v>212</v>
      </c>
      <c r="D19" s="174"/>
      <c r="E19" s="142">
        <v>10</v>
      </c>
      <c r="F19" s="143"/>
      <c r="G19" s="182"/>
      <c r="H19" s="145"/>
      <c r="I19" s="145"/>
      <c r="J19" s="145"/>
      <c r="K19" s="153"/>
      <c r="L19" s="153"/>
      <c r="M19" s="145"/>
      <c r="N19" s="145"/>
    </row>
    <row r="20" spans="2:14" s="155" customFormat="1" ht="14.25" x14ac:dyDescent="0.2">
      <c r="B20" s="194"/>
      <c r="C20" s="184" t="s">
        <v>209</v>
      </c>
      <c r="D20" s="174"/>
      <c r="E20" s="142">
        <v>5</v>
      </c>
      <c r="F20" s="143"/>
      <c r="G20" s="182"/>
      <c r="H20" s="145"/>
      <c r="I20" s="145"/>
      <c r="J20" s="145"/>
      <c r="K20" s="153"/>
      <c r="L20" s="153"/>
      <c r="M20" s="145"/>
      <c r="N20" s="145"/>
    </row>
    <row r="21" spans="2:14" s="157" customFormat="1" ht="15.75" x14ac:dyDescent="0.2">
      <c r="B21" s="192" t="s">
        <v>199</v>
      </c>
      <c r="C21" s="193"/>
      <c r="D21" s="175"/>
      <c r="E21" s="146">
        <f>SUM(E6:E20)</f>
        <v>70</v>
      </c>
      <c r="F21" s="147"/>
      <c r="G21" s="148"/>
      <c r="H21" s="149"/>
      <c r="I21" s="156"/>
      <c r="J21" s="156"/>
      <c r="K21" s="154"/>
      <c r="L21" s="154"/>
      <c r="M21" s="156"/>
      <c r="N21" s="156"/>
    </row>
    <row r="22" spans="2:14" s="155" customFormat="1" ht="31.5" x14ac:dyDescent="0.2">
      <c r="B22" s="180" t="s">
        <v>201</v>
      </c>
      <c r="C22" s="141" t="s">
        <v>198</v>
      </c>
      <c r="D22" s="174">
        <v>7</v>
      </c>
      <c r="E22" s="143">
        <v>15</v>
      </c>
      <c r="F22" s="143"/>
      <c r="G22" s="144"/>
      <c r="H22" s="145"/>
      <c r="I22" s="145"/>
      <c r="K22" s="153"/>
      <c r="L22" s="153"/>
      <c r="M22" s="145"/>
      <c r="N22" s="145"/>
    </row>
    <row r="23" spans="2:14" s="157" customFormat="1" ht="15.75" x14ac:dyDescent="0.2">
      <c r="B23" s="192" t="s">
        <v>194</v>
      </c>
      <c r="C23" s="193"/>
      <c r="D23" s="175"/>
      <c r="E23" s="146">
        <f>SUM(E22)</f>
        <v>15</v>
      </c>
      <c r="F23" s="147"/>
      <c r="G23" s="148"/>
      <c r="H23" s="149"/>
      <c r="I23" s="156"/>
      <c r="J23" s="156"/>
      <c r="K23" s="154"/>
      <c r="L23" s="154"/>
      <c r="M23" s="156"/>
      <c r="N23" s="156"/>
    </row>
    <row r="24" spans="2:14" s="155" customFormat="1" ht="47.25" x14ac:dyDescent="0.2">
      <c r="B24" s="171" t="s">
        <v>202</v>
      </c>
      <c r="C24" s="150" t="s">
        <v>196</v>
      </c>
      <c r="D24" s="174"/>
      <c r="E24" s="143">
        <v>15</v>
      </c>
      <c r="F24" s="143"/>
      <c r="G24" s="144"/>
      <c r="H24" s="145"/>
      <c r="I24" s="145"/>
      <c r="J24" s="145"/>
      <c r="K24" s="153"/>
      <c r="L24" s="153"/>
      <c r="M24" s="145"/>
      <c r="N24" s="145"/>
    </row>
    <row r="25" spans="2:14" s="157" customFormat="1" ht="15.75" x14ac:dyDescent="0.2">
      <c r="B25" s="192" t="s">
        <v>195</v>
      </c>
      <c r="C25" s="193"/>
      <c r="D25" s="175"/>
      <c r="E25" s="146">
        <f>E24</f>
        <v>15</v>
      </c>
      <c r="F25" s="147"/>
      <c r="G25" s="148"/>
      <c r="H25" s="149"/>
      <c r="I25" s="156"/>
      <c r="J25" s="156"/>
      <c r="K25" s="154"/>
      <c r="L25" s="154"/>
      <c r="M25" s="156"/>
      <c r="N25" s="156"/>
    </row>
    <row r="26" spans="2:14" s="155" customFormat="1" x14ac:dyDescent="0.2">
      <c r="B26" s="158"/>
      <c r="C26" s="159"/>
      <c r="D26" s="172"/>
      <c r="E26" s="160"/>
      <c r="F26" s="161"/>
      <c r="G26" s="162"/>
      <c r="H26" s="145"/>
      <c r="I26" s="145"/>
      <c r="J26" s="145"/>
      <c r="K26" s="153"/>
      <c r="L26" s="153"/>
      <c r="M26" s="145"/>
      <c r="N26" s="145"/>
    </row>
    <row r="27" spans="2:14" ht="13.5" thickBot="1" x14ac:dyDescent="0.25">
      <c r="B27" s="58"/>
      <c r="C27" s="59"/>
      <c r="D27" s="176"/>
      <c r="E27" s="163">
        <f>E21+E23+E25</f>
        <v>100</v>
      </c>
      <c r="F27" s="164"/>
      <c r="G27" s="165"/>
      <c r="K27" s="166"/>
      <c r="L27" s="166"/>
    </row>
    <row r="28" spans="2:14" x14ac:dyDescent="0.2">
      <c r="B28" s="167"/>
      <c r="C28" s="168"/>
      <c r="D28" s="177"/>
      <c r="E28" s="169"/>
      <c r="F28" s="166"/>
      <c r="G28" s="170"/>
      <c r="K28" s="166"/>
      <c r="L28" s="166"/>
    </row>
    <row r="29" spans="2:14" x14ac:dyDescent="0.2">
      <c r="K29" s="166"/>
      <c r="L29" s="166"/>
    </row>
    <row r="30" spans="2:14" x14ac:dyDescent="0.2">
      <c r="B30" s="94" t="s">
        <v>135</v>
      </c>
      <c r="C30" s="95">
        <v>100</v>
      </c>
      <c r="K30" s="166"/>
      <c r="L30" s="166"/>
    </row>
    <row r="31" spans="2:14" x14ac:dyDescent="0.2">
      <c r="B31" s="94" t="s">
        <v>145</v>
      </c>
      <c r="C31" s="81">
        <v>0.7</v>
      </c>
      <c r="K31" s="66"/>
      <c r="L31" s="66"/>
    </row>
    <row r="32" spans="2:14" x14ac:dyDescent="0.2">
      <c r="B32" s="94" t="s">
        <v>144</v>
      </c>
      <c r="C32" s="81">
        <v>0.7</v>
      </c>
      <c r="K32" s="66"/>
      <c r="L32" s="66"/>
    </row>
    <row r="33" spans="3:12" x14ac:dyDescent="0.2">
      <c r="K33" s="66"/>
      <c r="L33" s="66"/>
    </row>
    <row r="34" spans="3:12" x14ac:dyDescent="0.2">
      <c r="D34" s="178"/>
    </row>
    <row r="35" spans="3:12" x14ac:dyDescent="0.2">
      <c r="C35" s="66"/>
      <c r="D35" s="178"/>
    </row>
    <row r="36" spans="3:12" x14ac:dyDescent="0.2">
      <c r="C36" s="66"/>
      <c r="D36" s="178"/>
    </row>
    <row r="37" spans="3:12" x14ac:dyDescent="0.2">
      <c r="C37" s="66"/>
      <c r="D37" s="178"/>
    </row>
    <row r="38" spans="3:12" x14ac:dyDescent="0.2">
      <c r="C38" s="66"/>
      <c r="D38" s="178"/>
    </row>
    <row r="39" spans="3:12" x14ac:dyDescent="0.2">
      <c r="C39" s="66"/>
      <c r="D39" s="178"/>
    </row>
    <row r="40" spans="3:12" x14ac:dyDescent="0.2">
      <c r="C40" s="66"/>
      <c r="D40" s="178"/>
    </row>
    <row r="41" spans="3:12" x14ac:dyDescent="0.2">
      <c r="C41" s="66"/>
      <c r="D41" s="178"/>
    </row>
    <row r="42" spans="3:12" x14ac:dyDescent="0.2">
      <c r="C42" s="66"/>
      <c r="D42" s="178"/>
    </row>
    <row r="43" spans="3:12" x14ac:dyDescent="0.2">
      <c r="C43" s="66"/>
      <c r="D43" s="178"/>
    </row>
    <row r="44" spans="3:12" x14ac:dyDescent="0.2">
      <c r="C44" s="66"/>
      <c r="D44" s="178"/>
    </row>
    <row r="45" spans="3:12" x14ac:dyDescent="0.2">
      <c r="C45" s="66"/>
      <c r="D45" s="178"/>
    </row>
    <row r="46" spans="3:12" x14ac:dyDescent="0.2">
      <c r="C46" s="66"/>
      <c r="D46" s="178"/>
    </row>
    <row r="47" spans="3:12" x14ac:dyDescent="0.2">
      <c r="C47" s="66"/>
      <c r="D47" s="178"/>
    </row>
    <row r="48" spans="3:12" x14ac:dyDescent="0.2">
      <c r="C48" s="66"/>
      <c r="D48" s="178"/>
    </row>
    <row r="49" spans="2:7" x14ac:dyDescent="0.2">
      <c r="C49" s="66"/>
      <c r="D49" s="178"/>
    </row>
    <row r="50" spans="2:7" s="95" customFormat="1" x14ac:dyDescent="0.2">
      <c r="B50" s="94"/>
      <c r="C50" s="66"/>
      <c r="D50" s="178"/>
      <c r="E50" s="151"/>
      <c r="F50" s="151"/>
      <c r="G50" s="151"/>
    </row>
    <row r="51" spans="2:7" s="95" customFormat="1" x14ac:dyDescent="0.2">
      <c r="B51" s="94"/>
      <c r="C51" s="66"/>
      <c r="D51" s="178"/>
      <c r="E51" s="151"/>
      <c r="F51" s="151"/>
      <c r="G51" s="151"/>
    </row>
    <row r="52" spans="2:7" s="95" customFormat="1" x14ac:dyDescent="0.2">
      <c r="B52" s="94"/>
      <c r="C52" s="66"/>
      <c r="D52" s="178"/>
      <c r="E52" s="151"/>
      <c r="F52" s="151"/>
      <c r="G52" s="151"/>
    </row>
    <row r="53" spans="2:7" x14ac:dyDescent="0.2">
      <c r="C53" s="66"/>
      <c r="D53" s="178"/>
    </row>
    <row r="54" spans="2:7" x14ac:dyDescent="0.2">
      <c r="C54" s="66"/>
      <c r="D54" s="178"/>
    </row>
    <row r="55" spans="2:7" x14ac:dyDescent="0.2">
      <c r="C55" s="66"/>
      <c r="D55" s="178"/>
    </row>
    <row r="56" spans="2:7" x14ac:dyDescent="0.2">
      <c r="C56" s="66"/>
      <c r="D56" s="178"/>
    </row>
    <row r="57" spans="2:7" x14ac:dyDescent="0.2">
      <c r="C57" s="66"/>
      <c r="D57" s="178"/>
    </row>
    <row r="58" spans="2:7" x14ac:dyDescent="0.2">
      <c r="C58" s="66"/>
      <c r="D58" s="178"/>
    </row>
    <row r="59" spans="2:7" x14ac:dyDescent="0.2">
      <c r="C59" s="66"/>
      <c r="D59" s="178"/>
    </row>
    <row r="60" spans="2:7" x14ac:dyDescent="0.2">
      <c r="C60" s="66"/>
      <c r="D60" s="178"/>
    </row>
    <row r="61" spans="2:7" x14ac:dyDescent="0.2">
      <c r="C61" s="66"/>
      <c r="D61" s="178"/>
    </row>
    <row r="62" spans="2:7" x14ac:dyDescent="0.2">
      <c r="C62" s="66"/>
      <c r="D62" s="178"/>
    </row>
    <row r="63" spans="2:7" x14ac:dyDescent="0.2">
      <c r="C63" s="66"/>
      <c r="D63" s="178"/>
    </row>
    <row r="64" spans="2:7" x14ac:dyDescent="0.2">
      <c r="C64" s="66"/>
      <c r="D64" s="178"/>
    </row>
    <row r="65" spans="2:7" x14ac:dyDescent="0.2">
      <c r="C65" s="66"/>
      <c r="D65" s="178"/>
    </row>
    <row r="66" spans="2:7" x14ac:dyDescent="0.2">
      <c r="C66" s="66"/>
      <c r="D66" s="178"/>
    </row>
    <row r="67" spans="2:7" x14ac:dyDescent="0.2">
      <c r="C67" s="66"/>
      <c r="D67" s="178"/>
    </row>
    <row r="68" spans="2:7" x14ac:dyDescent="0.2">
      <c r="C68" s="66"/>
      <c r="D68" s="178"/>
    </row>
    <row r="69" spans="2:7" s="95" customFormat="1" x14ac:dyDescent="0.2">
      <c r="B69" s="94"/>
      <c r="C69" s="66"/>
      <c r="D69" s="178"/>
      <c r="E69" s="151"/>
      <c r="F69" s="151"/>
      <c r="G69" s="151"/>
    </row>
    <row r="70" spans="2:7" s="95" customFormat="1" x14ac:dyDescent="0.2">
      <c r="B70" s="94"/>
      <c r="C70" s="66"/>
      <c r="D70" s="178"/>
      <c r="E70" s="151"/>
      <c r="F70" s="151"/>
      <c r="G70" s="151"/>
    </row>
    <row r="71" spans="2:7" s="95" customFormat="1" x14ac:dyDescent="0.2">
      <c r="B71" s="94"/>
      <c r="C71" s="66"/>
      <c r="D71" s="178"/>
      <c r="E71" s="151"/>
      <c r="F71" s="151"/>
      <c r="G71" s="151"/>
    </row>
    <row r="72" spans="2:7" s="95" customFormat="1" x14ac:dyDescent="0.2">
      <c r="B72" s="94"/>
      <c r="C72" s="66"/>
      <c r="D72" s="178"/>
      <c r="E72" s="151"/>
      <c r="F72" s="151"/>
      <c r="G72" s="151"/>
    </row>
    <row r="73" spans="2:7" s="95" customFormat="1" x14ac:dyDescent="0.2">
      <c r="B73" s="94"/>
      <c r="C73" s="66"/>
      <c r="D73" s="178"/>
      <c r="E73" s="151"/>
      <c r="F73" s="151"/>
      <c r="G73" s="151"/>
    </row>
    <row r="74" spans="2:7" s="95" customFormat="1" x14ac:dyDescent="0.2">
      <c r="B74" s="94"/>
      <c r="C74" s="66"/>
      <c r="D74" s="178"/>
      <c r="E74" s="151"/>
      <c r="F74" s="151"/>
      <c r="G74" s="151"/>
    </row>
    <row r="75" spans="2:7" s="95" customFormat="1" x14ac:dyDescent="0.2">
      <c r="B75" s="94"/>
      <c r="C75" s="66"/>
      <c r="D75" s="178"/>
      <c r="E75" s="151"/>
      <c r="F75" s="151"/>
      <c r="G75" s="151"/>
    </row>
    <row r="76" spans="2:7" s="95" customFormat="1" x14ac:dyDescent="0.2">
      <c r="B76" s="94"/>
      <c r="C76" s="66"/>
      <c r="D76" s="178"/>
      <c r="E76" s="151"/>
      <c r="F76" s="151"/>
      <c r="G76" s="151"/>
    </row>
    <row r="77" spans="2:7" s="95" customFormat="1" x14ac:dyDescent="0.2">
      <c r="B77" s="94"/>
      <c r="C77" s="66"/>
      <c r="D77" s="178"/>
      <c r="E77" s="151"/>
      <c r="F77" s="151"/>
      <c r="G77" s="151"/>
    </row>
    <row r="78" spans="2:7" s="95" customFormat="1" x14ac:dyDescent="0.2">
      <c r="B78" s="94"/>
      <c r="C78" s="66"/>
      <c r="D78" s="178"/>
      <c r="E78" s="151"/>
      <c r="F78" s="151"/>
      <c r="G78" s="151"/>
    </row>
    <row r="79" spans="2:7" s="95" customFormat="1" x14ac:dyDescent="0.2">
      <c r="B79" s="94"/>
      <c r="C79" s="66"/>
      <c r="D79" s="178"/>
      <c r="E79" s="151"/>
      <c r="F79" s="151"/>
      <c r="G79" s="151"/>
    </row>
    <row r="80" spans="2:7" s="95" customFormat="1" x14ac:dyDescent="0.2">
      <c r="B80" s="94"/>
      <c r="C80" s="66"/>
      <c r="D80" s="178"/>
      <c r="E80" s="151"/>
      <c r="F80" s="151"/>
      <c r="G80" s="151"/>
    </row>
    <row r="81" spans="2:7" s="95" customFormat="1" x14ac:dyDescent="0.2">
      <c r="B81" s="94"/>
      <c r="C81" s="66"/>
      <c r="D81" s="178"/>
      <c r="E81" s="151"/>
      <c r="F81" s="151"/>
      <c r="G81" s="151"/>
    </row>
    <row r="82" spans="2:7" s="95" customFormat="1" x14ac:dyDescent="0.2">
      <c r="B82" s="94"/>
      <c r="C82" s="66"/>
      <c r="D82" s="178"/>
      <c r="E82" s="151"/>
      <c r="F82" s="151"/>
      <c r="G82" s="151"/>
    </row>
    <row r="83" spans="2:7" s="95" customFormat="1" x14ac:dyDescent="0.2">
      <c r="B83" s="94"/>
      <c r="C83" s="66"/>
      <c r="D83" s="178"/>
      <c r="E83" s="151"/>
      <c r="F83" s="151"/>
      <c r="G83" s="151"/>
    </row>
    <row r="84" spans="2:7" s="95" customFormat="1" x14ac:dyDescent="0.2">
      <c r="B84" s="94"/>
      <c r="C84" s="66"/>
      <c r="D84" s="178"/>
      <c r="E84" s="151"/>
      <c r="F84" s="151"/>
      <c r="G84" s="151"/>
    </row>
    <row r="85" spans="2:7" s="95" customFormat="1" x14ac:dyDescent="0.2">
      <c r="B85" s="94"/>
      <c r="C85" s="66"/>
      <c r="D85" s="178"/>
      <c r="E85" s="151"/>
      <c r="F85" s="151"/>
      <c r="G85" s="151"/>
    </row>
    <row r="86" spans="2:7" s="95" customFormat="1" x14ac:dyDescent="0.2">
      <c r="B86" s="94"/>
      <c r="C86" s="66"/>
      <c r="D86" s="178"/>
      <c r="E86" s="151"/>
      <c r="F86" s="151"/>
      <c r="G86" s="151"/>
    </row>
    <row r="87" spans="2:7" s="95" customFormat="1" x14ac:dyDescent="0.2">
      <c r="B87" s="94"/>
      <c r="C87" s="66"/>
      <c r="D87" s="178"/>
      <c r="E87" s="151"/>
      <c r="F87" s="151"/>
      <c r="G87" s="151"/>
    </row>
    <row r="88" spans="2:7" s="95" customFormat="1" x14ac:dyDescent="0.2">
      <c r="B88" s="94"/>
      <c r="C88" s="66"/>
      <c r="D88" s="178"/>
      <c r="E88" s="151"/>
      <c r="F88" s="151"/>
      <c r="G88" s="151"/>
    </row>
    <row r="89" spans="2:7" s="95" customFormat="1" x14ac:dyDescent="0.2">
      <c r="B89" s="94"/>
      <c r="C89" s="66"/>
      <c r="D89" s="178"/>
      <c r="E89" s="151"/>
      <c r="F89" s="151"/>
      <c r="G89" s="151"/>
    </row>
    <row r="90" spans="2:7" s="95" customFormat="1" x14ac:dyDescent="0.2">
      <c r="B90" s="94"/>
      <c r="C90" s="66"/>
      <c r="D90" s="178"/>
      <c r="E90" s="151"/>
      <c r="F90" s="151"/>
      <c r="G90" s="151"/>
    </row>
    <row r="91" spans="2:7" s="95" customFormat="1" x14ac:dyDescent="0.2">
      <c r="B91" s="94"/>
      <c r="C91" s="66"/>
      <c r="D91" s="178"/>
      <c r="E91" s="151"/>
      <c r="F91" s="151"/>
      <c r="G91" s="151"/>
    </row>
    <row r="92" spans="2:7" s="95" customFormat="1" ht="16.5" customHeight="1" x14ac:dyDescent="0.2">
      <c r="B92" s="94"/>
      <c r="C92" s="66"/>
      <c r="D92" s="178"/>
      <c r="E92" s="151"/>
      <c r="F92" s="151"/>
      <c r="G92" s="151"/>
    </row>
    <row r="93" spans="2:7" s="95" customFormat="1" x14ac:dyDescent="0.2">
      <c r="B93" s="94"/>
      <c r="C93" s="66"/>
      <c r="D93" s="178"/>
      <c r="E93" s="151"/>
      <c r="F93" s="151"/>
      <c r="G93" s="151"/>
    </row>
    <row r="94" spans="2:7" s="95" customFormat="1" x14ac:dyDescent="0.2">
      <c r="B94" s="94"/>
      <c r="C94" s="66"/>
      <c r="D94" s="178"/>
      <c r="E94" s="151"/>
      <c r="F94" s="151"/>
      <c r="G94" s="151"/>
    </row>
    <row r="95" spans="2:7" s="95" customFormat="1" x14ac:dyDescent="0.2">
      <c r="B95" s="94"/>
      <c r="C95" s="66"/>
      <c r="D95" s="178"/>
      <c r="E95" s="151"/>
      <c r="F95" s="151"/>
      <c r="G95" s="151"/>
    </row>
    <row r="96" spans="2:7" s="95" customFormat="1" x14ac:dyDescent="0.2">
      <c r="B96" s="94"/>
      <c r="C96" s="66"/>
      <c r="D96" s="178"/>
      <c r="E96" s="151"/>
      <c r="F96" s="151"/>
      <c r="G96" s="151"/>
    </row>
    <row r="97" spans="2:7" s="95" customFormat="1" x14ac:dyDescent="0.2">
      <c r="B97" s="94"/>
      <c r="C97" s="66"/>
      <c r="D97" s="178"/>
      <c r="E97" s="151"/>
      <c r="F97" s="151"/>
      <c r="G97" s="151"/>
    </row>
    <row r="98" spans="2:7" s="95" customFormat="1" x14ac:dyDescent="0.2">
      <c r="B98" s="94"/>
      <c r="C98" s="66"/>
      <c r="D98" s="178"/>
      <c r="E98" s="151"/>
      <c r="F98" s="151"/>
      <c r="G98" s="151"/>
    </row>
    <row r="99" spans="2:7" s="95" customFormat="1" x14ac:dyDescent="0.2">
      <c r="B99" s="94"/>
      <c r="C99" s="66"/>
      <c r="D99" s="178"/>
      <c r="E99" s="151"/>
      <c r="F99" s="151"/>
      <c r="G99" s="151"/>
    </row>
    <row r="100" spans="2:7" s="95" customFormat="1" x14ac:dyDescent="0.2">
      <c r="B100" s="94"/>
      <c r="C100" s="66"/>
      <c r="D100" s="178"/>
      <c r="E100" s="151"/>
      <c r="F100" s="151"/>
      <c r="G100" s="151"/>
    </row>
    <row r="101" spans="2:7" s="95" customFormat="1" x14ac:dyDescent="0.2">
      <c r="B101" s="94"/>
      <c r="C101" s="66"/>
      <c r="D101" s="178"/>
      <c r="E101" s="151"/>
      <c r="F101" s="151"/>
      <c r="G101" s="151"/>
    </row>
    <row r="102" spans="2:7" s="95" customFormat="1" x14ac:dyDescent="0.2">
      <c r="B102" s="94"/>
      <c r="C102" s="66"/>
      <c r="D102" s="178"/>
      <c r="E102" s="151"/>
      <c r="F102" s="151"/>
      <c r="G102" s="151"/>
    </row>
    <row r="103" spans="2:7" s="95" customFormat="1" x14ac:dyDescent="0.2">
      <c r="B103" s="94"/>
      <c r="C103" s="66"/>
      <c r="D103" s="178"/>
      <c r="E103" s="151"/>
      <c r="F103" s="151"/>
      <c r="G103" s="151"/>
    </row>
    <row r="104" spans="2:7" s="95" customFormat="1" x14ac:dyDescent="0.2">
      <c r="B104" s="94"/>
      <c r="C104" s="66"/>
      <c r="D104" s="178"/>
      <c r="E104" s="151"/>
      <c r="F104" s="151"/>
      <c r="G104" s="151"/>
    </row>
    <row r="105" spans="2:7" s="95" customFormat="1" x14ac:dyDescent="0.2">
      <c r="B105" s="94"/>
      <c r="C105" s="66"/>
      <c r="D105" s="178"/>
      <c r="E105" s="151"/>
      <c r="F105" s="151"/>
      <c r="G105" s="151"/>
    </row>
    <row r="106" spans="2:7" s="95" customFormat="1" x14ac:dyDescent="0.2">
      <c r="B106" s="94"/>
      <c r="C106" s="66"/>
      <c r="D106" s="178"/>
      <c r="E106" s="151"/>
      <c r="F106" s="151"/>
      <c r="G106" s="151"/>
    </row>
    <row r="107" spans="2:7" x14ac:dyDescent="0.2">
      <c r="C107" s="66"/>
      <c r="D107" s="178"/>
    </row>
    <row r="108" spans="2:7" x14ac:dyDescent="0.2">
      <c r="C108" s="66"/>
      <c r="D108" s="178"/>
    </row>
    <row r="109" spans="2:7" x14ac:dyDescent="0.2">
      <c r="C109" s="66"/>
      <c r="D109" s="178"/>
    </row>
    <row r="110" spans="2:7" x14ac:dyDescent="0.2">
      <c r="C110" s="66"/>
      <c r="D110" s="178"/>
    </row>
    <row r="111" spans="2:7" x14ac:dyDescent="0.2">
      <c r="C111" s="66"/>
      <c r="D111" s="178"/>
    </row>
    <row r="112" spans="2:7" x14ac:dyDescent="0.2">
      <c r="C112" s="66"/>
      <c r="D112" s="178"/>
    </row>
    <row r="113" spans="3:4" x14ac:dyDescent="0.2">
      <c r="C113" s="66"/>
      <c r="D113" s="178"/>
    </row>
    <row r="114" spans="3:4" x14ac:dyDescent="0.2">
      <c r="C114" s="66"/>
      <c r="D114" s="178"/>
    </row>
    <row r="115" spans="3:4" x14ac:dyDescent="0.2">
      <c r="C115" s="66"/>
      <c r="D115" s="178"/>
    </row>
    <row r="116" spans="3:4" x14ac:dyDescent="0.2">
      <c r="C116" s="66"/>
      <c r="D116" s="178"/>
    </row>
    <row r="117" spans="3:4" x14ac:dyDescent="0.2">
      <c r="C117" s="66"/>
      <c r="D117" s="178"/>
    </row>
    <row r="118" spans="3:4" x14ac:dyDescent="0.2">
      <c r="C118" s="66"/>
      <c r="D118" s="178"/>
    </row>
    <row r="119" spans="3:4" x14ac:dyDescent="0.2">
      <c r="C119" s="66"/>
      <c r="D119" s="178"/>
    </row>
    <row r="120" spans="3:4" x14ac:dyDescent="0.2">
      <c r="C120" s="66"/>
      <c r="D120" s="178"/>
    </row>
    <row r="121" spans="3:4" x14ac:dyDescent="0.2">
      <c r="C121" s="66"/>
      <c r="D121" s="178"/>
    </row>
    <row r="122" spans="3:4" x14ac:dyDescent="0.2">
      <c r="C122" s="66"/>
      <c r="D122" s="178"/>
    </row>
    <row r="123" spans="3:4" x14ac:dyDescent="0.2">
      <c r="C123" s="66"/>
      <c r="D123" s="178"/>
    </row>
    <row r="124" spans="3:4" x14ac:dyDescent="0.2">
      <c r="C124" s="66"/>
      <c r="D124" s="178"/>
    </row>
    <row r="125" spans="3:4" x14ac:dyDescent="0.2">
      <c r="C125" s="66"/>
      <c r="D125" s="178"/>
    </row>
    <row r="126" spans="3:4" x14ac:dyDescent="0.2">
      <c r="C126" s="66"/>
      <c r="D126" s="178"/>
    </row>
    <row r="127" spans="3:4" x14ac:dyDescent="0.2">
      <c r="C127" s="66"/>
      <c r="D127" s="178"/>
    </row>
    <row r="128" spans="3:4" x14ac:dyDescent="0.2">
      <c r="C128" s="66"/>
      <c r="D128" s="178"/>
    </row>
    <row r="129" spans="3:4" x14ac:dyDescent="0.2">
      <c r="C129" s="66"/>
      <c r="D129" s="178"/>
    </row>
    <row r="130" spans="3:4" x14ac:dyDescent="0.2">
      <c r="C130" s="66"/>
      <c r="D130" s="178"/>
    </row>
    <row r="131" spans="3:4" x14ac:dyDescent="0.2">
      <c r="C131" s="66"/>
      <c r="D131" s="178"/>
    </row>
    <row r="132" spans="3:4" x14ac:dyDescent="0.2">
      <c r="C132" s="66"/>
      <c r="D132" s="178"/>
    </row>
    <row r="133" spans="3:4" x14ac:dyDescent="0.2">
      <c r="C133" s="66"/>
      <c r="D133" s="178"/>
    </row>
    <row r="134" spans="3:4" x14ac:dyDescent="0.2">
      <c r="C134" s="66"/>
      <c r="D134" s="178"/>
    </row>
    <row r="135" spans="3:4" x14ac:dyDescent="0.2">
      <c r="C135" s="66"/>
      <c r="D135" s="178"/>
    </row>
    <row r="136" spans="3:4" x14ac:dyDescent="0.2">
      <c r="C136" s="66"/>
      <c r="D136" s="178"/>
    </row>
    <row r="137" spans="3:4" x14ac:dyDescent="0.2">
      <c r="C137" s="66"/>
      <c r="D137" s="178"/>
    </row>
    <row r="138" spans="3:4" x14ac:dyDescent="0.2">
      <c r="C138" s="66"/>
      <c r="D138" s="178"/>
    </row>
    <row r="139" spans="3:4" x14ac:dyDescent="0.2">
      <c r="C139" s="66"/>
      <c r="D139" s="178"/>
    </row>
    <row r="140" spans="3:4" x14ac:dyDescent="0.2">
      <c r="C140" s="66"/>
      <c r="D140" s="178"/>
    </row>
    <row r="141" spans="3:4" x14ac:dyDescent="0.2">
      <c r="C141" s="66"/>
    </row>
    <row r="142" spans="3:4" x14ac:dyDescent="0.2">
      <c r="C142" s="66"/>
    </row>
  </sheetData>
  <mergeCells count="7">
    <mergeCell ref="B2:G2"/>
    <mergeCell ref="B3:G3"/>
    <mergeCell ref="B25:C25"/>
    <mergeCell ref="B4:G4"/>
    <mergeCell ref="B23:C23"/>
    <mergeCell ref="B6:B20"/>
    <mergeCell ref="B21:C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rightToLeft="1" topLeftCell="A4" workbookViewId="0">
      <selection activeCell="C17" sqref="C17"/>
    </sheetView>
  </sheetViews>
  <sheetFormatPr defaultRowHeight="12.75" x14ac:dyDescent="0.2"/>
  <cols>
    <col min="1" max="1" width="32.42578125" customWidth="1"/>
    <col min="2" max="2" width="17.5703125" customWidth="1"/>
    <col min="3" max="3" width="56.85546875" customWidth="1"/>
  </cols>
  <sheetData>
    <row r="1" spans="1:8" ht="15.75" x14ac:dyDescent="0.2">
      <c r="A1" s="213" t="s">
        <v>158</v>
      </c>
      <c r="B1" s="214"/>
      <c r="C1" s="214"/>
      <c r="D1" s="214"/>
      <c r="E1" s="214"/>
      <c r="F1" s="214"/>
      <c r="G1" s="214"/>
      <c r="H1" s="215"/>
    </row>
    <row r="2" spans="1:8" s="92" customFormat="1" ht="15.75" x14ac:dyDescent="0.2">
      <c r="A2" s="228" t="s">
        <v>159</v>
      </c>
      <c r="B2" s="228"/>
      <c r="C2" s="228"/>
      <c r="D2" s="228"/>
      <c r="E2" s="228"/>
      <c r="F2" s="228"/>
      <c r="G2" s="228"/>
      <c r="H2" s="228"/>
    </row>
    <row r="3" spans="1:8" ht="13.5" thickBot="1" x14ac:dyDescent="0.25">
      <c r="A3" s="217" t="s">
        <v>160</v>
      </c>
      <c r="B3" s="218"/>
      <c r="C3" s="218"/>
      <c r="D3" s="218"/>
      <c r="E3" s="218"/>
      <c r="F3" s="218"/>
      <c r="G3" s="218"/>
      <c r="H3" s="219"/>
    </row>
    <row r="4" spans="1:8" x14ac:dyDescent="0.2">
      <c r="A4" s="216" t="s">
        <v>148</v>
      </c>
      <c r="B4" s="216"/>
      <c r="C4" s="216"/>
      <c r="D4" s="216"/>
      <c r="E4" s="216"/>
      <c r="F4" s="216"/>
      <c r="G4" s="216"/>
      <c r="H4" s="216"/>
    </row>
    <row r="5" spans="1:8" x14ac:dyDescent="0.2">
      <c r="A5" s="216" t="s">
        <v>149</v>
      </c>
      <c r="B5" s="216"/>
      <c r="C5" s="216"/>
      <c r="D5" s="216"/>
      <c r="E5" s="216"/>
      <c r="F5" s="216"/>
      <c r="G5" s="216"/>
      <c r="H5" s="216"/>
    </row>
    <row r="6" spans="1:8" ht="13.5" thickBot="1" x14ac:dyDescent="0.25">
      <c r="A6" s="216" t="s">
        <v>150</v>
      </c>
      <c r="B6" s="216"/>
      <c r="C6" s="216"/>
      <c r="D6" s="216"/>
      <c r="E6" s="216"/>
      <c r="F6" s="216"/>
      <c r="G6" s="216"/>
      <c r="H6" s="216"/>
    </row>
    <row r="7" spans="1:8" x14ac:dyDescent="0.2">
      <c r="A7" s="220" t="s">
        <v>115</v>
      </c>
      <c r="B7" s="224" t="s">
        <v>151</v>
      </c>
      <c r="C7" s="222" t="s">
        <v>2</v>
      </c>
      <c r="D7" s="224" t="s">
        <v>145</v>
      </c>
      <c r="E7" s="224" t="s">
        <v>152</v>
      </c>
      <c r="F7" s="224" t="s">
        <v>113</v>
      </c>
      <c r="G7" s="224" t="s">
        <v>166</v>
      </c>
      <c r="H7" s="226" t="s">
        <v>4</v>
      </c>
    </row>
    <row r="8" spans="1:8" ht="13.5" thickBot="1" x14ac:dyDescent="0.25">
      <c r="A8" s="221"/>
      <c r="B8" s="225"/>
      <c r="C8" s="223"/>
      <c r="D8" s="225"/>
      <c r="E8" s="225"/>
      <c r="F8" s="225"/>
      <c r="G8" s="225"/>
      <c r="H8" s="227"/>
    </row>
    <row r="9" spans="1:8" s="93" customFormat="1" ht="13.5" thickBot="1" x14ac:dyDescent="0.25">
      <c r="A9" s="197" t="s">
        <v>171</v>
      </c>
      <c r="B9" s="195" t="s">
        <v>174</v>
      </c>
      <c r="C9" s="122" t="s">
        <v>180</v>
      </c>
      <c r="D9" s="207">
        <v>0.7</v>
      </c>
      <c r="E9" s="118">
        <v>0.7</v>
      </c>
      <c r="F9" s="130">
        <v>8</v>
      </c>
      <c r="G9" s="119">
        <v>5</v>
      </c>
      <c r="H9" s="125">
        <f>G9*F9/$B$45</f>
        <v>8</v>
      </c>
    </row>
    <row r="10" spans="1:8" ht="12.75" customHeight="1" thickBot="1" x14ac:dyDescent="0.25">
      <c r="A10" s="198"/>
      <c r="B10" s="196"/>
      <c r="C10" s="116" t="s">
        <v>181</v>
      </c>
      <c r="D10" s="208"/>
      <c r="E10" s="96">
        <v>0.7</v>
      </c>
      <c r="F10" s="114">
        <v>5</v>
      </c>
      <c r="G10" s="119">
        <v>5</v>
      </c>
      <c r="H10" s="125">
        <f>G10*F10/$B$45</f>
        <v>5</v>
      </c>
    </row>
    <row r="11" spans="1:8" s="92" customFormat="1" ht="12.75" customHeight="1" thickBot="1" x14ac:dyDescent="0.25">
      <c r="A11" s="198"/>
      <c r="B11" s="196"/>
      <c r="C11" s="116" t="s">
        <v>184</v>
      </c>
      <c r="D11" s="208"/>
      <c r="E11" s="96"/>
      <c r="F11" s="114"/>
      <c r="G11" s="119"/>
      <c r="H11" s="125"/>
    </row>
    <row r="12" spans="1:8" s="92" customFormat="1" ht="12.75" customHeight="1" thickBot="1" x14ac:dyDescent="0.25">
      <c r="A12" s="198"/>
      <c r="B12" s="196"/>
      <c r="C12" s="116" t="s">
        <v>182</v>
      </c>
      <c r="D12" s="208"/>
      <c r="E12" s="96"/>
      <c r="F12" s="114"/>
      <c r="G12" s="119"/>
      <c r="H12" s="125"/>
    </row>
    <row r="13" spans="1:8" ht="13.5" thickBot="1" x14ac:dyDescent="0.25">
      <c r="A13" s="198"/>
      <c r="B13" s="196"/>
      <c r="C13" s="116" t="s">
        <v>183</v>
      </c>
      <c r="D13" s="208"/>
      <c r="E13" s="96">
        <v>0.7</v>
      </c>
      <c r="F13" s="114">
        <v>5</v>
      </c>
      <c r="G13" s="119">
        <v>5</v>
      </c>
      <c r="H13" s="125">
        <f>G13*F13/$B$45</f>
        <v>5</v>
      </c>
    </row>
    <row r="14" spans="1:8" s="92" customFormat="1" ht="13.5" thickBot="1" x14ac:dyDescent="0.25">
      <c r="A14" s="198"/>
      <c r="B14" s="196"/>
      <c r="C14" s="116" t="s">
        <v>185</v>
      </c>
      <c r="D14" s="208"/>
      <c r="E14" s="96"/>
      <c r="F14" s="114"/>
      <c r="G14" s="119"/>
      <c r="H14" s="125"/>
    </row>
    <row r="15" spans="1:8" s="92" customFormat="1" ht="13.5" thickBot="1" x14ac:dyDescent="0.25">
      <c r="A15" s="198"/>
      <c r="B15" s="196"/>
      <c r="C15" s="116" t="s">
        <v>186</v>
      </c>
      <c r="D15" s="208"/>
      <c r="E15" s="96"/>
      <c r="F15" s="114"/>
      <c r="G15" s="119"/>
      <c r="H15" s="125"/>
    </row>
    <row r="16" spans="1:8" s="92" customFormat="1" ht="13.5" thickBot="1" x14ac:dyDescent="0.25">
      <c r="A16" s="198"/>
      <c r="B16" s="196"/>
      <c r="C16" s="116" t="s">
        <v>187</v>
      </c>
      <c r="D16" s="208"/>
      <c r="E16" s="96"/>
      <c r="F16" s="114"/>
      <c r="G16" s="119"/>
      <c r="H16" s="125"/>
    </row>
    <row r="17" spans="1:8" s="92" customFormat="1" ht="13.5" thickBot="1" x14ac:dyDescent="0.25">
      <c r="A17" s="198"/>
      <c r="B17" s="196"/>
      <c r="C17" s="116" t="s">
        <v>189</v>
      </c>
      <c r="D17" s="208"/>
      <c r="E17" s="96"/>
      <c r="F17" s="114"/>
      <c r="G17" s="119"/>
      <c r="H17" s="125"/>
    </row>
    <row r="18" spans="1:8" ht="13.5" thickBot="1" x14ac:dyDescent="0.25">
      <c r="A18" s="198"/>
      <c r="B18" s="196"/>
      <c r="C18" s="94" t="s">
        <v>188</v>
      </c>
      <c r="D18" s="208"/>
      <c r="E18" s="96">
        <v>0.7</v>
      </c>
      <c r="F18" s="114">
        <v>5</v>
      </c>
      <c r="G18" s="119">
        <v>5</v>
      </c>
      <c r="H18" s="125">
        <f>G18*F18/$B$45</f>
        <v>5</v>
      </c>
    </row>
    <row r="19" spans="1:8" ht="26.25" thickBot="1" x14ac:dyDescent="0.25">
      <c r="A19" s="198"/>
      <c r="B19" s="196" t="s">
        <v>162</v>
      </c>
      <c r="C19" s="116" t="s">
        <v>175</v>
      </c>
      <c r="D19" s="208"/>
      <c r="E19" s="96">
        <v>0.7</v>
      </c>
      <c r="F19" s="114">
        <v>5</v>
      </c>
      <c r="G19" s="119">
        <v>5</v>
      </c>
      <c r="H19" s="125">
        <f>G19*F19/$B$45</f>
        <v>5</v>
      </c>
    </row>
    <row r="20" spans="1:8" s="92" customFormat="1" ht="26.25" thickBot="1" x14ac:dyDescent="0.25">
      <c r="A20" s="198"/>
      <c r="B20" s="196"/>
      <c r="C20" s="117" t="s">
        <v>176</v>
      </c>
      <c r="D20" s="208"/>
      <c r="E20" s="96"/>
      <c r="F20" s="114"/>
      <c r="G20" s="119"/>
      <c r="H20" s="125"/>
    </row>
    <row r="21" spans="1:8" s="92" customFormat="1" ht="26.25" thickBot="1" x14ac:dyDescent="0.25">
      <c r="A21" s="198"/>
      <c r="B21" s="196"/>
      <c r="C21" s="116" t="s">
        <v>177</v>
      </c>
      <c r="D21" s="208"/>
      <c r="E21" s="96"/>
      <c r="F21" s="114"/>
      <c r="G21" s="119"/>
      <c r="H21" s="125"/>
    </row>
    <row r="22" spans="1:8" s="92" customFormat="1" ht="18.75" customHeight="1" thickBot="1" x14ac:dyDescent="0.25">
      <c r="A22" s="198"/>
      <c r="B22" s="196"/>
      <c r="C22" s="116" t="s">
        <v>178</v>
      </c>
      <c r="D22" s="208"/>
      <c r="E22" s="96"/>
      <c r="F22" s="114"/>
      <c r="G22" s="119"/>
      <c r="H22" s="125"/>
    </row>
    <row r="23" spans="1:8" s="92" customFormat="1" ht="13.5" thickBot="1" x14ac:dyDescent="0.25">
      <c r="A23" s="198"/>
      <c r="B23" s="196"/>
      <c r="C23" s="116" t="s">
        <v>179</v>
      </c>
      <c r="D23" s="208"/>
      <c r="E23" s="96"/>
      <c r="F23" s="114"/>
      <c r="G23" s="119"/>
      <c r="H23" s="125"/>
    </row>
    <row r="24" spans="1:8" s="92" customFormat="1" ht="13.5" thickBot="1" x14ac:dyDescent="0.25">
      <c r="A24" s="198"/>
      <c r="B24" s="196"/>
      <c r="D24" s="208"/>
      <c r="E24" s="96"/>
      <c r="F24" s="114"/>
      <c r="G24" s="119"/>
      <c r="H24" s="125"/>
    </row>
    <row r="25" spans="1:8" ht="13.5" thickBot="1" x14ac:dyDescent="0.25">
      <c r="A25" s="198"/>
      <c r="B25" s="196"/>
      <c r="C25" s="116"/>
      <c r="D25" s="208"/>
      <c r="E25" s="96">
        <v>1</v>
      </c>
      <c r="F25" s="114">
        <v>5</v>
      </c>
      <c r="G25" s="119">
        <v>5</v>
      </c>
      <c r="H25" s="125">
        <f t="shared" ref="H25:H32" si="0">G25*F25/$B$45</f>
        <v>5</v>
      </c>
    </row>
    <row r="26" spans="1:8" ht="13.5" thickBot="1" x14ac:dyDescent="0.25">
      <c r="A26" s="198"/>
      <c r="B26" s="115" t="s">
        <v>153</v>
      </c>
      <c r="C26" s="116"/>
      <c r="D26" s="208"/>
      <c r="E26" s="96">
        <v>1</v>
      </c>
      <c r="F26" s="114">
        <v>5</v>
      </c>
      <c r="G26" s="119">
        <v>5</v>
      </c>
      <c r="H26" s="125">
        <f t="shared" si="0"/>
        <v>5</v>
      </c>
    </row>
    <row r="27" spans="1:8" ht="13.5" thickBot="1" x14ac:dyDescent="0.25">
      <c r="A27" s="198"/>
      <c r="B27" s="196" t="s">
        <v>154</v>
      </c>
      <c r="C27" s="117" t="s">
        <v>163</v>
      </c>
      <c r="D27" s="208"/>
      <c r="E27" s="121">
        <v>0.7</v>
      </c>
      <c r="F27" s="114">
        <v>5</v>
      </c>
      <c r="G27" s="119">
        <v>5</v>
      </c>
      <c r="H27" s="125">
        <f t="shared" si="0"/>
        <v>5</v>
      </c>
    </row>
    <row r="28" spans="1:8" ht="13.5" thickBot="1" x14ac:dyDescent="0.25">
      <c r="A28" s="198"/>
      <c r="B28" s="196"/>
      <c r="C28" s="117" t="s">
        <v>164</v>
      </c>
      <c r="D28" s="208"/>
      <c r="E28" s="121">
        <v>0.7</v>
      </c>
      <c r="F28" s="114">
        <v>5</v>
      </c>
      <c r="G28" s="119">
        <v>5</v>
      </c>
      <c r="H28" s="125">
        <f t="shared" si="0"/>
        <v>5</v>
      </c>
    </row>
    <row r="29" spans="1:8" s="92" customFormat="1" ht="13.5" thickBot="1" x14ac:dyDescent="0.25">
      <c r="A29" s="198"/>
      <c r="B29" s="196" t="s">
        <v>155</v>
      </c>
      <c r="C29" s="116" t="s">
        <v>161</v>
      </c>
      <c r="D29" s="208"/>
      <c r="E29" s="121">
        <v>0.7</v>
      </c>
      <c r="F29" s="114">
        <v>8</v>
      </c>
      <c r="G29" s="119">
        <v>5</v>
      </c>
      <c r="H29" s="125">
        <f t="shared" si="0"/>
        <v>8</v>
      </c>
    </row>
    <row r="30" spans="1:8" ht="13.5" thickBot="1" x14ac:dyDescent="0.25">
      <c r="A30" s="198"/>
      <c r="B30" s="196"/>
      <c r="C30" s="97" t="s">
        <v>165</v>
      </c>
      <c r="D30" s="208"/>
      <c r="E30" s="121">
        <v>0.8</v>
      </c>
      <c r="F30" s="114">
        <v>5</v>
      </c>
      <c r="G30" s="119">
        <v>5</v>
      </c>
      <c r="H30" s="125">
        <f t="shared" si="0"/>
        <v>5</v>
      </c>
    </row>
    <row r="31" spans="1:8" ht="13.5" thickBot="1" x14ac:dyDescent="0.25">
      <c r="A31" s="198"/>
      <c r="B31" s="196"/>
      <c r="C31" s="116" t="s">
        <v>147</v>
      </c>
      <c r="D31" s="208"/>
      <c r="E31" s="121"/>
      <c r="F31" s="114">
        <v>7</v>
      </c>
      <c r="G31" s="119">
        <v>5</v>
      </c>
      <c r="H31" s="125">
        <f t="shared" si="0"/>
        <v>7</v>
      </c>
    </row>
    <row r="32" spans="1:8" ht="13.5" thickBot="1" x14ac:dyDescent="0.25">
      <c r="A32" s="199"/>
      <c r="B32" s="200"/>
      <c r="C32" s="123" t="s">
        <v>156</v>
      </c>
      <c r="D32" s="209"/>
      <c r="E32" s="124">
        <v>0.7</v>
      </c>
      <c r="F32" s="129">
        <v>7</v>
      </c>
      <c r="G32" s="119">
        <v>5</v>
      </c>
      <c r="H32" s="125">
        <f t="shared" si="0"/>
        <v>7</v>
      </c>
    </row>
    <row r="33" spans="1:8" ht="13.5" thickBot="1" x14ac:dyDescent="0.25">
      <c r="A33" s="210" t="s">
        <v>127</v>
      </c>
      <c r="B33" s="211"/>
      <c r="C33" s="212"/>
      <c r="D33" s="120"/>
      <c r="E33" s="110"/>
      <c r="F33" s="131">
        <f>SUM(F9:F32)</f>
        <v>75</v>
      </c>
      <c r="G33" s="110"/>
      <c r="H33" s="126">
        <f>SUM(H9:H32)</f>
        <v>75</v>
      </c>
    </row>
    <row r="34" spans="1:8" ht="13.5" thickBot="1" x14ac:dyDescent="0.25">
      <c r="A34" s="201" t="s">
        <v>139</v>
      </c>
      <c r="B34" s="201"/>
      <c r="C34" s="107" t="s">
        <v>167</v>
      </c>
      <c r="D34" s="204">
        <v>0.7</v>
      </c>
      <c r="E34" s="111"/>
      <c r="F34" s="128">
        <v>5</v>
      </c>
      <c r="G34" s="119">
        <v>5</v>
      </c>
      <c r="H34" s="125">
        <f>G34*F34/$B$45</f>
        <v>5</v>
      </c>
    </row>
    <row r="35" spans="1:8" s="92" customFormat="1" ht="13.5" thickBot="1" x14ac:dyDescent="0.25">
      <c r="A35" s="202"/>
      <c r="B35" s="202"/>
      <c r="C35" s="133" t="s">
        <v>168</v>
      </c>
      <c r="D35" s="205"/>
      <c r="E35" s="134">
        <v>0.7</v>
      </c>
      <c r="F35" s="113">
        <v>5</v>
      </c>
      <c r="G35" s="119">
        <v>5</v>
      </c>
      <c r="H35" s="125">
        <f>G35*F35/$B$45</f>
        <v>5</v>
      </c>
    </row>
    <row r="36" spans="1:8" s="92" customFormat="1" ht="13.5" thickBot="1" x14ac:dyDescent="0.25">
      <c r="A36" s="202"/>
      <c r="B36" s="202"/>
      <c r="C36" s="133" t="s">
        <v>168</v>
      </c>
      <c r="D36" s="205"/>
      <c r="E36" s="134">
        <v>0.7</v>
      </c>
      <c r="F36" s="113">
        <v>5</v>
      </c>
      <c r="G36" s="119">
        <v>5</v>
      </c>
      <c r="H36" s="125">
        <f>G36*F36/$B$45</f>
        <v>5</v>
      </c>
    </row>
    <row r="37" spans="1:8" ht="13.5" thickBot="1" x14ac:dyDescent="0.25">
      <c r="A37" s="202"/>
      <c r="B37" s="202"/>
      <c r="C37" s="98" t="s">
        <v>138</v>
      </c>
      <c r="D37" s="205"/>
      <c r="E37" s="112">
        <v>0.7</v>
      </c>
      <c r="F37" s="114">
        <v>4</v>
      </c>
      <c r="G37" s="119">
        <v>5</v>
      </c>
      <c r="H37" s="125">
        <f t="shared" ref="H37:H40" si="1">G37*F37/$B$45</f>
        <v>4</v>
      </c>
    </row>
    <row r="38" spans="1:8" ht="13.5" thickBot="1" x14ac:dyDescent="0.25">
      <c r="A38" s="202"/>
      <c r="B38" s="202"/>
      <c r="C38" s="98" t="s">
        <v>10</v>
      </c>
      <c r="D38" s="205"/>
      <c r="E38" s="112">
        <v>0.7</v>
      </c>
      <c r="F38" s="114">
        <v>3</v>
      </c>
      <c r="G38" s="119">
        <v>5</v>
      </c>
      <c r="H38" s="125">
        <f t="shared" si="1"/>
        <v>3</v>
      </c>
    </row>
    <row r="39" spans="1:8" ht="13.5" thickBot="1" x14ac:dyDescent="0.25">
      <c r="A39" s="202"/>
      <c r="B39" s="202"/>
      <c r="C39" s="98" t="s">
        <v>134</v>
      </c>
      <c r="D39" s="205"/>
      <c r="E39" s="112">
        <v>0.7</v>
      </c>
      <c r="F39" s="114">
        <v>4</v>
      </c>
      <c r="G39" s="119">
        <v>5</v>
      </c>
      <c r="H39" s="125">
        <f t="shared" si="1"/>
        <v>4</v>
      </c>
    </row>
    <row r="40" spans="1:8" ht="26.25" thickBot="1" x14ac:dyDescent="0.25">
      <c r="A40" s="203"/>
      <c r="B40" s="203"/>
      <c r="C40" s="108" t="s">
        <v>140</v>
      </c>
      <c r="D40" s="206"/>
      <c r="E40" s="109">
        <v>0.7</v>
      </c>
      <c r="F40" s="129">
        <v>4</v>
      </c>
      <c r="G40" s="119">
        <v>5</v>
      </c>
      <c r="H40" s="125">
        <f t="shared" si="1"/>
        <v>4</v>
      </c>
    </row>
    <row r="41" spans="1:8" ht="13.5" thickBot="1" x14ac:dyDescent="0.25">
      <c r="A41" s="99" t="s">
        <v>112</v>
      </c>
      <c r="B41" s="100"/>
      <c r="C41" s="101"/>
      <c r="D41" s="102"/>
      <c r="E41" s="110"/>
      <c r="F41" s="131">
        <f>SUM(F34:F40)</f>
        <v>30</v>
      </c>
      <c r="G41" s="110"/>
      <c r="H41" s="126">
        <f>SUM(H34:H40)</f>
        <v>30</v>
      </c>
    </row>
    <row r="42" spans="1:8" ht="13.5" thickBot="1" x14ac:dyDescent="0.25">
      <c r="A42" s="103" t="s">
        <v>157</v>
      </c>
      <c r="B42" s="104"/>
      <c r="C42" s="105"/>
      <c r="D42" s="104"/>
      <c r="E42" s="104"/>
      <c r="F42" s="132">
        <f>F33+F41</f>
        <v>105</v>
      </c>
      <c r="G42" s="106"/>
      <c r="H42" s="127">
        <f>H33+H41</f>
        <v>105</v>
      </c>
    </row>
    <row r="45" spans="1:8" x14ac:dyDescent="0.2">
      <c r="A45" s="94" t="s">
        <v>135</v>
      </c>
      <c r="B45" s="95">
        <v>5</v>
      </c>
    </row>
    <row r="50" spans="1:1" x14ac:dyDescent="0.2">
      <c r="A50" s="94" t="s">
        <v>172</v>
      </c>
    </row>
    <row r="51" spans="1:1" x14ac:dyDescent="0.2">
      <c r="A51" s="94" t="s">
        <v>173</v>
      </c>
    </row>
  </sheetData>
  <mergeCells count="24">
    <mergeCell ref="A1:H1"/>
    <mergeCell ref="A4:H4"/>
    <mergeCell ref="A3:H3"/>
    <mergeCell ref="A7:A8"/>
    <mergeCell ref="C7:C8"/>
    <mergeCell ref="D7:D8"/>
    <mergeCell ref="E7:E8"/>
    <mergeCell ref="F7:F8"/>
    <mergeCell ref="G7:G8"/>
    <mergeCell ref="H7:H8"/>
    <mergeCell ref="B7:B8"/>
    <mergeCell ref="A5:H5"/>
    <mergeCell ref="A6:H6"/>
    <mergeCell ref="A2:H2"/>
    <mergeCell ref="B9:B18"/>
    <mergeCell ref="A9:A32"/>
    <mergeCell ref="B29:B32"/>
    <mergeCell ref="B34:B40"/>
    <mergeCell ref="D34:D40"/>
    <mergeCell ref="D9:D32"/>
    <mergeCell ref="A34:A40"/>
    <mergeCell ref="A33:C33"/>
    <mergeCell ref="B19:B25"/>
    <mergeCell ref="B27:B2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rightToLeft="1" zoomScaleNormal="100" workbookViewId="0">
      <selection activeCell="A25" sqref="A25:B25"/>
    </sheetView>
  </sheetViews>
  <sheetFormatPr defaultColWidth="9.140625" defaultRowHeight="12.75" x14ac:dyDescent="0.2"/>
  <cols>
    <col min="1" max="1" width="17.28515625" style="64" customWidth="1"/>
    <col min="2" max="2" width="44.140625" style="65" customWidth="1"/>
    <col min="3" max="3" width="16.85546875" style="65" bestFit="1" customWidth="1"/>
    <col min="4" max="4" width="6.5703125" style="65" bestFit="1" customWidth="1"/>
    <col min="5" max="5" width="9.140625" style="64" bestFit="1" customWidth="1"/>
    <col min="6" max="6" width="9.42578125" style="64" customWidth="1"/>
    <col min="7" max="7" width="8.7109375" style="64" bestFit="1" customWidth="1"/>
    <col min="8" max="8" width="9.140625" style="66"/>
    <col min="9" max="16384" width="9.140625" style="64"/>
  </cols>
  <sheetData>
    <row r="1" spans="1:11" ht="9" customHeight="1" thickBot="1" x14ac:dyDescent="0.25"/>
    <row r="2" spans="1:11" ht="38.25" customHeight="1" thickBot="1" x14ac:dyDescent="0.25">
      <c r="A2" s="229" t="s">
        <v>143</v>
      </c>
      <c r="B2" s="230"/>
      <c r="C2" s="230"/>
      <c r="D2" s="230"/>
      <c r="E2" s="230"/>
      <c r="F2" s="230"/>
      <c r="G2" s="231"/>
      <c r="H2" s="54"/>
    </row>
    <row r="3" spans="1:11" ht="42.75" customHeight="1" thickBot="1" x14ac:dyDescent="0.25">
      <c r="A3" s="232" t="s">
        <v>27</v>
      </c>
      <c r="B3" s="233"/>
      <c r="C3" s="233"/>
      <c r="D3" s="233"/>
      <c r="E3" s="233"/>
      <c r="F3" s="233"/>
      <c r="G3" s="234"/>
      <c r="H3" s="54"/>
    </row>
    <row r="4" spans="1:11" ht="17.25" customHeight="1" thickBot="1" x14ac:dyDescent="0.25">
      <c r="A4" s="235" t="s">
        <v>0</v>
      </c>
      <c r="B4" s="236"/>
      <c r="C4" s="236"/>
      <c r="D4" s="236"/>
      <c r="E4" s="236"/>
      <c r="F4" s="236"/>
      <c r="G4" s="237"/>
      <c r="H4" s="67"/>
    </row>
    <row r="5" spans="1:11" ht="15.75" customHeight="1" x14ac:dyDescent="0.2">
      <c r="A5" s="238" t="s">
        <v>115</v>
      </c>
      <c r="B5" s="240" t="s">
        <v>2</v>
      </c>
      <c r="C5" s="242" t="s">
        <v>145</v>
      </c>
      <c r="D5" s="242" t="s">
        <v>144</v>
      </c>
      <c r="E5" s="242" t="s">
        <v>113</v>
      </c>
      <c r="F5" s="242" t="s">
        <v>106</v>
      </c>
      <c r="G5" s="244" t="s">
        <v>4</v>
      </c>
      <c r="H5" s="68"/>
    </row>
    <row r="6" spans="1:11" ht="23.25" customHeight="1" x14ac:dyDescent="0.2">
      <c r="A6" s="239"/>
      <c r="B6" s="241"/>
      <c r="C6" s="243"/>
      <c r="D6" s="243"/>
      <c r="E6" s="243"/>
      <c r="F6" s="243"/>
      <c r="G6" s="245"/>
      <c r="H6" s="68"/>
    </row>
    <row r="7" spans="1:11" x14ac:dyDescent="0.2">
      <c r="A7" s="198" t="s">
        <v>131</v>
      </c>
      <c r="B7" s="90" t="s">
        <v>128</v>
      </c>
      <c r="C7" s="253">
        <v>0.7</v>
      </c>
      <c r="D7" s="69">
        <f>B27</f>
        <v>0.7</v>
      </c>
      <c r="E7" s="8">
        <v>10</v>
      </c>
      <c r="F7" s="9"/>
      <c r="G7" s="70">
        <f t="shared" ref="G7:G14" si="0">E7*F7/$B$25</f>
        <v>0</v>
      </c>
      <c r="H7" s="91" t="str">
        <f>IF(F7/B25&lt;C7,"לא עובר","עובר")</f>
        <v>לא עובר</v>
      </c>
      <c r="I7" s="71"/>
      <c r="J7" s="71"/>
      <c r="K7" s="71"/>
    </row>
    <row r="8" spans="1:11" x14ac:dyDescent="0.2">
      <c r="A8" s="198"/>
      <c r="B8" s="90" t="s">
        <v>129</v>
      </c>
      <c r="C8" s="254"/>
      <c r="D8" s="69"/>
      <c r="E8" s="8">
        <v>10</v>
      </c>
      <c r="F8" s="9"/>
      <c r="G8" s="70">
        <f t="shared" si="0"/>
        <v>0</v>
      </c>
      <c r="H8" s="71"/>
      <c r="I8" s="71"/>
      <c r="J8" s="71"/>
      <c r="K8" s="71"/>
    </row>
    <row r="9" spans="1:11" x14ac:dyDescent="0.2">
      <c r="A9" s="198"/>
      <c r="B9" s="90" t="s">
        <v>130</v>
      </c>
      <c r="C9" s="254"/>
      <c r="D9" s="69"/>
      <c r="E9" s="8">
        <v>10</v>
      </c>
      <c r="F9" s="9"/>
      <c r="G9" s="70">
        <f t="shared" si="0"/>
        <v>0</v>
      </c>
      <c r="H9" s="71"/>
      <c r="I9" s="71"/>
      <c r="J9" s="71"/>
      <c r="K9" s="71"/>
    </row>
    <row r="10" spans="1:11" x14ac:dyDescent="0.2">
      <c r="A10" s="198"/>
      <c r="B10" s="90" t="s">
        <v>136</v>
      </c>
      <c r="C10" s="254"/>
      <c r="D10" s="69"/>
      <c r="E10" s="8">
        <v>10</v>
      </c>
      <c r="F10" s="9"/>
      <c r="G10" s="70">
        <f t="shared" si="0"/>
        <v>0</v>
      </c>
      <c r="H10" s="71"/>
      <c r="I10" s="71"/>
      <c r="J10" s="71"/>
      <c r="K10" s="71"/>
    </row>
    <row r="11" spans="1:11" x14ac:dyDescent="0.2">
      <c r="A11" s="198"/>
      <c r="B11" s="90" t="s">
        <v>137</v>
      </c>
      <c r="C11" s="254"/>
      <c r="D11" s="69"/>
      <c r="E11" s="8">
        <v>10</v>
      </c>
      <c r="F11" s="9"/>
      <c r="G11" s="70">
        <f t="shared" si="0"/>
        <v>0</v>
      </c>
      <c r="H11" s="71"/>
      <c r="I11" s="71"/>
      <c r="J11" s="71"/>
      <c r="K11" s="71"/>
    </row>
    <row r="12" spans="1:11" x14ac:dyDescent="0.2">
      <c r="A12" s="198"/>
      <c r="B12" s="90" t="s">
        <v>146</v>
      </c>
      <c r="C12" s="254"/>
      <c r="D12" s="69"/>
      <c r="E12" s="8">
        <v>10</v>
      </c>
      <c r="F12" s="9"/>
      <c r="G12" s="70">
        <f t="shared" si="0"/>
        <v>0</v>
      </c>
      <c r="H12" s="71"/>
      <c r="I12" s="71"/>
      <c r="J12" s="71"/>
      <c r="K12" s="71"/>
    </row>
    <row r="13" spans="1:11" x14ac:dyDescent="0.2">
      <c r="A13" s="198"/>
      <c r="B13" s="90" t="s">
        <v>147</v>
      </c>
      <c r="C13" s="254"/>
      <c r="D13" s="69"/>
      <c r="E13" s="8">
        <v>7</v>
      </c>
      <c r="F13" s="9"/>
      <c r="G13" s="70">
        <f t="shared" si="0"/>
        <v>0</v>
      </c>
      <c r="H13" s="71"/>
      <c r="I13" s="71"/>
      <c r="J13" s="71"/>
      <c r="K13" s="71"/>
    </row>
    <row r="14" spans="1:11" x14ac:dyDescent="0.2">
      <c r="A14" s="198"/>
      <c r="B14" s="90" t="s">
        <v>142</v>
      </c>
      <c r="C14" s="254"/>
      <c r="D14" s="69"/>
      <c r="E14" s="8">
        <v>3</v>
      </c>
      <c r="F14" s="9"/>
      <c r="G14" s="70">
        <f t="shared" si="0"/>
        <v>0</v>
      </c>
      <c r="H14" s="71"/>
      <c r="I14" s="71"/>
      <c r="J14" s="71"/>
      <c r="K14" s="71"/>
    </row>
    <row r="15" spans="1:11" ht="15" customHeight="1" x14ac:dyDescent="0.2">
      <c r="A15" s="256" t="s">
        <v>127</v>
      </c>
      <c r="B15" s="257"/>
      <c r="C15" s="255"/>
      <c r="D15" s="72"/>
      <c r="E15" s="52">
        <f>SUM(E7:E14)</f>
        <v>70</v>
      </c>
      <c r="F15" s="53"/>
      <c r="G15" s="73">
        <f>SUM(G7:G14)</f>
        <v>0</v>
      </c>
      <c r="H15" s="91" t="str">
        <f>IF(F15/B25&lt;C7,"לא עובר","עובר")</f>
        <v>לא עובר</v>
      </c>
      <c r="I15" s="71"/>
      <c r="J15" s="71"/>
      <c r="K15" s="71"/>
    </row>
    <row r="16" spans="1:11" ht="15" customHeight="1" x14ac:dyDescent="0.2">
      <c r="A16" s="250" t="s">
        <v>139</v>
      </c>
      <c r="B16" s="74" t="s">
        <v>122</v>
      </c>
      <c r="C16" s="246">
        <f>B26</f>
        <v>0.7</v>
      </c>
      <c r="D16" s="75">
        <f>B27</f>
        <v>0.7</v>
      </c>
      <c r="E16" s="29">
        <v>5</v>
      </c>
      <c r="F16" s="9"/>
      <c r="G16" s="70">
        <f>E16*F16/$B$25</f>
        <v>0</v>
      </c>
    </row>
    <row r="17" spans="1:7" x14ac:dyDescent="0.2">
      <c r="A17" s="251"/>
      <c r="B17" s="74" t="s">
        <v>138</v>
      </c>
      <c r="C17" s="247"/>
      <c r="D17" s="75"/>
      <c r="E17" s="29">
        <v>5</v>
      </c>
      <c r="F17" s="9"/>
      <c r="G17" s="70">
        <f>E17*F17/$B$25</f>
        <v>0</v>
      </c>
    </row>
    <row r="18" spans="1:7" x14ac:dyDescent="0.2">
      <c r="A18" s="251"/>
      <c r="B18" s="74" t="s">
        <v>10</v>
      </c>
      <c r="C18" s="247"/>
      <c r="D18" s="75"/>
      <c r="E18" s="29">
        <v>5</v>
      </c>
      <c r="F18" s="9"/>
      <c r="G18" s="70">
        <f>E18*F18/$B$25</f>
        <v>0</v>
      </c>
    </row>
    <row r="19" spans="1:7" x14ac:dyDescent="0.2">
      <c r="A19" s="251"/>
      <c r="B19" s="74" t="s">
        <v>134</v>
      </c>
      <c r="C19" s="247"/>
      <c r="D19" s="75"/>
      <c r="E19" s="29">
        <v>5</v>
      </c>
      <c r="F19" s="9"/>
      <c r="G19" s="70">
        <f>E19*F19/$B$25</f>
        <v>0</v>
      </c>
    </row>
    <row r="20" spans="1:7" ht="25.5" x14ac:dyDescent="0.2">
      <c r="A20" s="252"/>
      <c r="B20" s="76" t="s">
        <v>140</v>
      </c>
      <c r="C20" s="247"/>
      <c r="D20" s="69"/>
      <c r="E20" s="29">
        <v>10</v>
      </c>
      <c r="F20" s="56"/>
      <c r="G20" s="70">
        <f>E20*F20/$B$25</f>
        <v>0</v>
      </c>
    </row>
    <row r="21" spans="1:7" x14ac:dyDescent="0.2">
      <c r="A21" s="248" t="s">
        <v>112</v>
      </c>
      <c r="B21" s="249"/>
      <c r="C21" s="247"/>
      <c r="D21" s="72"/>
      <c r="E21" s="57">
        <f>SUM(E16:E20)</f>
        <v>30</v>
      </c>
      <c r="F21" s="72"/>
      <c r="G21" s="77">
        <f>SUM(G16:G20)</f>
        <v>0</v>
      </c>
    </row>
    <row r="22" spans="1:7" ht="12.75" customHeight="1" x14ac:dyDescent="0.2">
      <c r="A22" s="21"/>
      <c r="B22" s="63"/>
      <c r="C22" s="63"/>
      <c r="D22" s="63"/>
      <c r="E22" s="78"/>
      <c r="F22" s="6"/>
      <c r="G22" s="7"/>
    </row>
    <row r="23" spans="1:7" ht="13.5" thickBot="1" x14ac:dyDescent="0.25">
      <c r="A23" s="58"/>
      <c r="B23" s="59"/>
      <c r="C23" s="60"/>
      <c r="D23" s="79"/>
      <c r="E23" s="61"/>
      <c r="F23" s="80"/>
      <c r="G23" s="62">
        <f>IF(N(ISNUMBER(G21+G15))=1,G21+G15,"לא עובר")</f>
        <v>0</v>
      </c>
    </row>
    <row r="25" spans="1:7" x14ac:dyDescent="0.2">
      <c r="A25" s="64" t="s">
        <v>135</v>
      </c>
      <c r="B25" s="65">
        <v>5</v>
      </c>
    </row>
    <row r="26" spans="1:7" x14ac:dyDescent="0.2">
      <c r="A26" s="64" t="s">
        <v>145</v>
      </c>
      <c r="B26" s="81">
        <v>0.7</v>
      </c>
      <c r="C26" s="82"/>
    </row>
    <row r="27" spans="1:7" x14ac:dyDescent="0.2">
      <c r="A27" s="64" t="s">
        <v>144</v>
      </c>
      <c r="B27" s="81">
        <v>0.7</v>
      </c>
    </row>
  </sheetData>
  <mergeCells count="16">
    <mergeCell ref="C16:C21"/>
    <mergeCell ref="A21:B21"/>
    <mergeCell ref="A16:A20"/>
    <mergeCell ref="C7:C15"/>
    <mergeCell ref="A15:B15"/>
    <mergeCell ref="A7:A14"/>
    <mergeCell ref="A2:G2"/>
    <mergeCell ref="A3:G3"/>
    <mergeCell ref="A4:G4"/>
    <mergeCell ref="A5:A6"/>
    <mergeCell ref="B5:B6"/>
    <mergeCell ref="C5:C6"/>
    <mergeCell ref="D5:D6"/>
    <mergeCell ref="E5:E6"/>
    <mergeCell ref="F5:F6"/>
    <mergeCell ref="G5:G6"/>
  </mergeCells>
  <pageMargins left="0" right="0" top="0.74803149606299213" bottom="0.74803149606299213" header="0.31496062992125984" footer="0.31496062992125984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rightToLeft="1" zoomScaleNormal="100" workbookViewId="0">
      <selection activeCell="B12" sqref="B12"/>
    </sheetView>
  </sheetViews>
  <sheetFormatPr defaultColWidth="9.140625" defaultRowHeight="12.75" x14ac:dyDescent="0.2"/>
  <cols>
    <col min="1" max="1" width="17.28515625" style="64" customWidth="1"/>
    <col min="2" max="2" width="53" style="65" bestFit="1" customWidth="1"/>
    <col min="3" max="3" width="16.85546875" style="65" bestFit="1" customWidth="1"/>
    <col min="4" max="4" width="6.5703125" style="65" bestFit="1" customWidth="1"/>
    <col min="5" max="5" width="5.5703125" style="64" customWidth="1"/>
    <col min="6" max="6" width="9.42578125" style="64" customWidth="1"/>
    <col min="7" max="7" width="8.7109375" style="64" bestFit="1" customWidth="1"/>
    <col min="8" max="8" width="9.140625" style="66"/>
    <col min="9" max="16384" width="9.140625" style="64"/>
  </cols>
  <sheetData>
    <row r="1" spans="1:11" ht="38.25" customHeight="1" thickBot="1" x14ac:dyDescent="0.25">
      <c r="A1" s="229" t="s">
        <v>143</v>
      </c>
      <c r="B1" s="230"/>
      <c r="C1" s="230"/>
      <c r="D1" s="230"/>
      <c r="E1" s="230"/>
      <c r="F1" s="230"/>
      <c r="G1" s="231"/>
      <c r="H1" s="54"/>
    </row>
    <row r="2" spans="1:11" ht="42.75" customHeight="1" thickBot="1" x14ac:dyDescent="0.25">
      <c r="A2" s="232" t="s">
        <v>27</v>
      </c>
      <c r="B2" s="233"/>
      <c r="C2" s="233"/>
      <c r="D2" s="233"/>
      <c r="E2" s="233"/>
      <c r="F2" s="233"/>
      <c r="G2" s="234"/>
      <c r="H2" s="54"/>
    </row>
    <row r="3" spans="1:11" ht="17.25" customHeight="1" thickBot="1" x14ac:dyDescent="0.25">
      <c r="A3" s="235" t="s">
        <v>0</v>
      </c>
      <c r="B3" s="261"/>
      <c r="C3" s="261"/>
      <c r="D3" s="261"/>
      <c r="E3" s="261"/>
      <c r="F3" s="261"/>
      <c r="G3" s="262"/>
      <c r="H3" s="67"/>
    </row>
    <row r="4" spans="1:11" ht="15.75" customHeight="1" x14ac:dyDescent="0.2">
      <c r="A4" s="263" t="s">
        <v>115</v>
      </c>
      <c r="B4" s="264" t="s">
        <v>2</v>
      </c>
      <c r="C4" s="242" t="s">
        <v>145</v>
      </c>
      <c r="D4" s="265" t="s">
        <v>144</v>
      </c>
      <c r="E4" s="265" t="s">
        <v>113</v>
      </c>
      <c r="F4" s="265" t="s">
        <v>106</v>
      </c>
      <c r="G4" s="258" t="s">
        <v>4</v>
      </c>
      <c r="H4" s="68"/>
    </row>
    <row r="5" spans="1:11" ht="23.25" customHeight="1" x14ac:dyDescent="0.2">
      <c r="A5" s="263"/>
      <c r="B5" s="241"/>
      <c r="C5" s="243"/>
      <c r="D5" s="243"/>
      <c r="E5" s="243"/>
      <c r="F5" s="243"/>
      <c r="G5" s="245"/>
      <c r="H5" s="68"/>
    </row>
    <row r="6" spans="1:11" ht="15" customHeight="1" x14ac:dyDescent="0.2">
      <c r="A6" s="196" t="s">
        <v>131</v>
      </c>
      <c r="B6" s="90" t="s">
        <v>128</v>
      </c>
      <c r="C6" s="253">
        <f>B29</f>
        <v>0.7</v>
      </c>
      <c r="D6" s="69"/>
      <c r="E6" s="8">
        <v>10</v>
      </c>
      <c r="F6" s="9"/>
      <c r="G6" s="70">
        <f>E6*F6/$B$28</f>
        <v>0</v>
      </c>
      <c r="H6" s="71"/>
      <c r="I6" s="71"/>
      <c r="J6" s="71"/>
      <c r="K6" s="71"/>
    </row>
    <row r="7" spans="1:11" x14ac:dyDescent="0.2">
      <c r="A7" s="196"/>
      <c r="B7" s="90" t="s">
        <v>129</v>
      </c>
      <c r="C7" s="254"/>
      <c r="D7" s="69"/>
      <c r="E7" s="8">
        <v>10</v>
      </c>
      <c r="F7" s="9"/>
      <c r="G7" s="70">
        <f t="shared" ref="G7:G8" si="0">E7*F7/$B$28</f>
        <v>0</v>
      </c>
      <c r="H7" s="71"/>
      <c r="I7" s="71"/>
      <c r="J7" s="71"/>
      <c r="K7" s="71"/>
    </row>
    <row r="8" spans="1:11" x14ac:dyDescent="0.2">
      <c r="A8" s="196"/>
      <c r="B8" s="90" t="s">
        <v>130</v>
      </c>
      <c r="C8" s="254"/>
      <c r="D8" s="69"/>
      <c r="E8" s="8">
        <v>5</v>
      </c>
      <c r="F8" s="9"/>
      <c r="G8" s="70">
        <f t="shared" si="0"/>
        <v>0</v>
      </c>
      <c r="H8" s="71"/>
      <c r="I8" s="71"/>
      <c r="J8" s="71"/>
      <c r="K8" s="71"/>
    </row>
    <row r="9" spans="1:11" ht="15" customHeight="1" x14ac:dyDescent="0.2">
      <c r="A9" s="256" t="s">
        <v>127</v>
      </c>
      <c r="B9" s="257"/>
      <c r="C9" s="255"/>
      <c r="D9" s="72"/>
      <c r="E9" s="52">
        <f>SUM(E6:E8)</f>
        <v>25</v>
      </c>
      <c r="F9" s="53"/>
      <c r="G9" s="73">
        <f>SUM(G6:G8)</f>
        <v>0</v>
      </c>
      <c r="H9" s="91" t="str">
        <f>IF(G9/E9&lt;C6,"לא עובר","עובר")</f>
        <v>לא עובר</v>
      </c>
      <c r="I9" s="71"/>
      <c r="J9" s="71"/>
      <c r="K9" s="71"/>
    </row>
    <row r="10" spans="1:11" ht="15" customHeight="1" x14ac:dyDescent="0.2">
      <c r="A10" s="198" t="s">
        <v>141</v>
      </c>
      <c r="B10" s="83" t="s">
        <v>170</v>
      </c>
      <c r="C10" s="253">
        <f>B29</f>
        <v>0.7</v>
      </c>
      <c r="D10" s="69"/>
      <c r="E10" s="20">
        <v>10</v>
      </c>
      <c r="F10" s="9"/>
      <c r="G10" s="70">
        <f t="shared" ref="G10:G14" si="1">E10*F10/$B$28</f>
        <v>0</v>
      </c>
      <c r="H10" s="71"/>
      <c r="I10" s="71"/>
    </row>
    <row r="11" spans="1:11" ht="15" customHeight="1" x14ac:dyDescent="0.2">
      <c r="A11" s="198"/>
      <c r="B11" s="83" t="s">
        <v>124</v>
      </c>
      <c r="C11" s="254"/>
      <c r="D11" s="69"/>
      <c r="E11" s="20">
        <v>10</v>
      </c>
      <c r="F11" s="9"/>
      <c r="G11" s="70">
        <f t="shared" si="1"/>
        <v>0</v>
      </c>
      <c r="H11" s="71"/>
      <c r="I11" s="71"/>
    </row>
    <row r="12" spans="1:11" ht="15" customHeight="1" x14ac:dyDescent="0.2">
      <c r="A12" s="198"/>
      <c r="B12" s="83" t="s">
        <v>169</v>
      </c>
      <c r="C12" s="254"/>
      <c r="D12" s="69"/>
      <c r="E12" s="20">
        <v>5</v>
      </c>
      <c r="F12" s="9"/>
      <c r="G12" s="70">
        <f t="shared" si="1"/>
        <v>0</v>
      </c>
      <c r="H12" s="71"/>
      <c r="I12" s="71"/>
    </row>
    <row r="13" spans="1:11" ht="15" customHeight="1" x14ac:dyDescent="0.2">
      <c r="A13" s="198"/>
      <c r="B13" s="83" t="s">
        <v>125</v>
      </c>
      <c r="C13" s="254"/>
      <c r="D13" s="69"/>
      <c r="E13" s="20">
        <v>5</v>
      </c>
      <c r="F13" s="9"/>
      <c r="G13" s="70">
        <f t="shared" si="1"/>
        <v>0</v>
      </c>
      <c r="H13" s="71"/>
      <c r="I13" s="71"/>
    </row>
    <row r="14" spans="1:11" ht="15" customHeight="1" x14ac:dyDescent="0.2">
      <c r="A14" s="198"/>
      <c r="B14" s="83" t="s">
        <v>123</v>
      </c>
      <c r="C14" s="254"/>
      <c r="D14" s="69"/>
      <c r="E14" s="20">
        <v>5</v>
      </c>
      <c r="F14" s="9"/>
      <c r="G14" s="70">
        <f t="shared" si="1"/>
        <v>0</v>
      </c>
      <c r="H14" s="71"/>
      <c r="I14" s="71"/>
    </row>
    <row r="15" spans="1:11" ht="15" customHeight="1" x14ac:dyDescent="0.2">
      <c r="A15" s="256" t="s">
        <v>126</v>
      </c>
      <c r="B15" s="257"/>
      <c r="C15" s="255"/>
      <c r="D15" s="72"/>
      <c r="E15" s="52">
        <f>SUM(E10:E14)</f>
        <v>35</v>
      </c>
      <c r="F15" s="53"/>
      <c r="G15" s="73">
        <f>SUM(G10:G14)</f>
        <v>0</v>
      </c>
      <c r="H15" s="91" t="str">
        <f>IF(G15/E15&lt;C10,"לא עובר","עובר")</f>
        <v>לא עובר</v>
      </c>
      <c r="I15" s="71"/>
    </row>
    <row r="16" spans="1:11" ht="15" customHeight="1" x14ac:dyDescent="0.2">
      <c r="A16" s="259" t="s">
        <v>121</v>
      </c>
      <c r="B16" s="84" t="s">
        <v>116</v>
      </c>
      <c r="C16" s="253"/>
      <c r="D16" s="69"/>
      <c r="E16" s="20">
        <v>7</v>
      </c>
      <c r="F16" s="9"/>
      <c r="G16" s="70">
        <f t="shared" ref="G16:G17" si="2">E16*F16/$B$28</f>
        <v>0</v>
      </c>
      <c r="H16" s="71"/>
      <c r="I16" s="71"/>
    </row>
    <row r="17" spans="1:9" ht="15" customHeight="1" x14ac:dyDescent="0.2">
      <c r="A17" s="260"/>
      <c r="B17" s="83" t="s">
        <v>114</v>
      </c>
      <c r="C17" s="254"/>
      <c r="D17" s="69"/>
      <c r="E17" s="20">
        <v>3</v>
      </c>
      <c r="F17" s="9"/>
      <c r="G17" s="70">
        <f t="shared" si="2"/>
        <v>0</v>
      </c>
      <c r="H17" s="71"/>
      <c r="I17" s="71"/>
    </row>
    <row r="18" spans="1:9" ht="15" customHeight="1" x14ac:dyDescent="0.2">
      <c r="A18" s="256" t="s">
        <v>132</v>
      </c>
      <c r="B18" s="257"/>
      <c r="C18" s="255"/>
      <c r="D18" s="72"/>
      <c r="E18" s="52">
        <f>SUM(E16:E17)</f>
        <v>10</v>
      </c>
      <c r="F18" s="53"/>
      <c r="G18" s="73">
        <f>SUM(G16:G17)</f>
        <v>0</v>
      </c>
      <c r="H18" s="91" t="str">
        <f>IF(G18/E18&lt;C16,"לא עובר","עובר")</f>
        <v>עובר</v>
      </c>
      <c r="I18" s="71"/>
    </row>
    <row r="19" spans="1:9" ht="12.75" customHeight="1" x14ac:dyDescent="0.2">
      <c r="A19" s="250" t="s">
        <v>117</v>
      </c>
      <c r="B19" s="74" t="s">
        <v>134</v>
      </c>
      <c r="C19" s="246">
        <f>B29</f>
        <v>0.7</v>
      </c>
      <c r="D19" s="75">
        <f>B30</f>
        <v>0.7</v>
      </c>
      <c r="E19" s="29">
        <v>5</v>
      </c>
      <c r="F19" s="9"/>
      <c r="G19" s="70">
        <f>E19*F19/$B$28</f>
        <v>0</v>
      </c>
    </row>
    <row r="20" spans="1:9" x14ac:dyDescent="0.2">
      <c r="A20" s="251"/>
      <c r="B20" s="74" t="s">
        <v>118</v>
      </c>
      <c r="C20" s="247"/>
      <c r="D20" s="75">
        <f>B30</f>
        <v>0.7</v>
      </c>
      <c r="E20" s="29">
        <v>5</v>
      </c>
      <c r="F20" s="9"/>
      <c r="G20" s="70">
        <f>E20*F20/$B$28</f>
        <v>0</v>
      </c>
    </row>
    <row r="21" spans="1:9" x14ac:dyDescent="0.2">
      <c r="A21" s="251"/>
      <c r="B21" s="74" t="s">
        <v>133</v>
      </c>
      <c r="C21" s="247"/>
      <c r="D21" s="75"/>
      <c r="E21" s="29">
        <v>5</v>
      </c>
      <c r="F21" s="9"/>
      <c r="G21" s="70">
        <f>E21*F21/$B$28</f>
        <v>0</v>
      </c>
    </row>
    <row r="22" spans="1:9" x14ac:dyDescent="0.2">
      <c r="A22" s="251"/>
      <c r="B22" s="74" t="s">
        <v>119</v>
      </c>
      <c r="C22" s="247"/>
      <c r="D22" s="75"/>
      <c r="E22" s="29">
        <v>5</v>
      </c>
      <c r="F22" s="9"/>
      <c r="G22" s="70">
        <f>E22*F22/$B$28</f>
        <v>0</v>
      </c>
    </row>
    <row r="23" spans="1:9" x14ac:dyDescent="0.2">
      <c r="A23" s="252"/>
      <c r="B23" s="85" t="s">
        <v>14</v>
      </c>
      <c r="C23" s="247"/>
      <c r="D23" s="69"/>
      <c r="E23" s="29">
        <v>10</v>
      </c>
      <c r="F23" s="56"/>
      <c r="G23" s="70">
        <f>E23*F23/$B$28</f>
        <v>0</v>
      </c>
    </row>
    <row r="24" spans="1:9" x14ac:dyDescent="0.2">
      <c r="A24" s="256" t="s">
        <v>120</v>
      </c>
      <c r="B24" s="257"/>
      <c r="C24" s="247"/>
      <c r="D24" s="72"/>
      <c r="E24" s="52">
        <f>SUM(E19:E23)</f>
        <v>30</v>
      </c>
      <c r="F24" s="72"/>
      <c r="G24" s="73">
        <f>SUM(G19:G23)</f>
        <v>0</v>
      </c>
      <c r="H24" s="91" t="str">
        <f>IF(G24/E24&lt;C19,"לא עובר","עובר")</f>
        <v>לא עובר</v>
      </c>
    </row>
    <row r="25" spans="1:9" ht="12.75" customHeight="1" thickBot="1" x14ac:dyDescent="0.25">
      <c r="A25" s="55"/>
      <c r="B25" s="45"/>
      <c r="C25" s="45"/>
      <c r="D25" s="45"/>
      <c r="E25" s="86"/>
      <c r="F25" s="16"/>
      <c r="G25" s="46"/>
    </row>
    <row r="26" spans="1:9" ht="13.5" thickBot="1" x14ac:dyDescent="0.25">
      <c r="A26" s="47"/>
      <c r="B26" s="48"/>
      <c r="C26" s="51"/>
      <c r="D26" s="87">
        <v>0.7</v>
      </c>
      <c r="E26" s="49">
        <f>E24+E18+E15+E9</f>
        <v>100</v>
      </c>
      <c r="F26" s="88"/>
      <c r="G26" s="50">
        <f>IF(N(ISNUMBER(G9+G15+G18+G24))=1,G9+G15+G18+G24,"לא עובר")</f>
        <v>0</v>
      </c>
      <c r="H26" s="91" t="str">
        <f>IF(G26/E26&lt;D26,"לא עובר","עובר")</f>
        <v>לא עובר</v>
      </c>
    </row>
    <row r="28" spans="1:9" x14ac:dyDescent="0.2">
      <c r="A28" s="64" t="s">
        <v>135</v>
      </c>
      <c r="B28" s="65">
        <v>5</v>
      </c>
    </row>
    <row r="29" spans="1:9" x14ac:dyDescent="0.2">
      <c r="A29" s="64" t="s">
        <v>145</v>
      </c>
      <c r="B29" s="89">
        <v>0.7</v>
      </c>
      <c r="C29" s="82"/>
    </row>
    <row r="30" spans="1:9" x14ac:dyDescent="0.2">
      <c r="A30" s="64" t="s">
        <v>144</v>
      </c>
      <c r="B30" s="89">
        <v>0.7</v>
      </c>
    </row>
  </sheetData>
  <mergeCells count="22"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A24:B24"/>
    <mergeCell ref="C19:C24"/>
    <mergeCell ref="G4:G5"/>
    <mergeCell ref="A6:A8"/>
    <mergeCell ref="A10:A14"/>
    <mergeCell ref="A16:A17"/>
    <mergeCell ref="A9:B9"/>
    <mergeCell ref="A15:B15"/>
    <mergeCell ref="A18:B18"/>
    <mergeCell ref="C6:C9"/>
    <mergeCell ref="C10:C15"/>
    <mergeCell ref="C16:C18"/>
    <mergeCell ref="A19:A23"/>
  </mergeCells>
  <pageMargins left="0" right="0" top="0.74803149606299213" bottom="0.74803149606299213" header="0.31496062992125984" footer="0.31496062992125984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4"/>
  <sheetViews>
    <sheetView rightToLeft="1" zoomScaleNormal="100" zoomScaleSheetLayoutView="100" workbookViewId="0">
      <selection sqref="A1:XFD1048576"/>
    </sheetView>
  </sheetViews>
  <sheetFormatPr defaultRowHeight="12.75" x14ac:dyDescent="0.2"/>
  <cols>
    <col min="1" max="1" width="13" customWidth="1"/>
    <col min="2" max="2" width="55.85546875" style="25" customWidth="1"/>
    <col min="3" max="3" width="6.5703125" customWidth="1"/>
    <col min="4" max="4" width="9.42578125" customWidth="1"/>
    <col min="5" max="5" width="5.85546875" customWidth="1"/>
    <col min="6" max="6" width="9" customWidth="1"/>
    <col min="7" max="7" width="7.28515625" customWidth="1"/>
    <col min="8" max="8" width="8.7109375" customWidth="1"/>
    <col min="9" max="9" width="6.7109375" customWidth="1"/>
    <col min="10" max="10" width="9.140625" customWidth="1"/>
    <col min="11" max="11" width="7.140625" customWidth="1"/>
    <col min="12" max="12" width="10" customWidth="1"/>
    <col min="13" max="13" width="6.7109375" customWidth="1"/>
    <col min="14" max="14" width="12.28515625" customWidth="1"/>
    <col min="16" max="16" width="12.28515625" customWidth="1"/>
    <col min="18" max="18" width="12.28515625" customWidth="1"/>
    <col min="20" max="20" width="12.28515625" customWidth="1"/>
  </cols>
  <sheetData>
    <row r="1" spans="1:63" ht="38.25" customHeight="1" x14ac:dyDescent="0.2">
      <c r="A1" s="267" t="s">
        <v>26</v>
      </c>
      <c r="B1" s="268"/>
      <c r="C1" s="268"/>
      <c r="D1" s="268"/>
      <c r="E1" s="268"/>
    </row>
    <row r="2" spans="1:63" ht="42.75" customHeight="1" x14ac:dyDescent="0.2">
      <c r="A2" s="269" t="s">
        <v>27</v>
      </c>
      <c r="B2" s="268"/>
      <c r="C2" s="268"/>
      <c r="D2" s="268"/>
      <c r="E2" s="268"/>
    </row>
    <row r="3" spans="1:63" ht="17.25" customHeight="1" thickBot="1" x14ac:dyDescent="0.25">
      <c r="A3" s="34" t="s">
        <v>0</v>
      </c>
      <c r="B3" s="36"/>
      <c r="C3" s="35"/>
      <c r="D3" s="37"/>
      <c r="E3" s="3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63" ht="17.25" customHeight="1" thickBot="1" x14ac:dyDescent="0.3">
      <c r="A4" s="270" t="s">
        <v>18</v>
      </c>
      <c r="B4" s="271"/>
      <c r="C4" s="271"/>
      <c r="D4" s="272"/>
      <c r="E4" s="272"/>
      <c r="F4" s="3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63" ht="17.25" customHeight="1" thickBot="1" x14ac:dyDescent="0.3">
      <c r="A5" s="33"/>
      <c r="B5" s="39" t="s">
        <v>37</v>
      </c>
      <c r="C5" s="32"/>
      <c r="D5" s="275" t="s">
        <v>22</v>
      </c>
      <c r="E5" s="276"/>
      <c r="F5" s="275" t="s">
        <v>22</v>
      </c>
      <c r="G5" s="276"/>
      <c r="H5" s="275" t="s">
        <v>42</v>
      </c>
      <c r="I5" s="276"/>
      <c r="J5" s="275" t="s">
        <v>42</v>
      </c>
      <c r="K5" s="276"/>
      <c r="L5" s="275" t="s">
        <v>42</v>
      </c>
      <c r="M5" s="276"/>
      <c r="N5" s="275" t="s">
        <v>42</v>
      </c>
      <c r="O5" s="276"/>
      <c r="P5" s="275" t="s">
        <v>42</v>
      </c>
      <c r="Q5" s="276"/>
      <c r="R5" s="275" t="s">
        <v>42</v>
      </c>
      <c r="S5" s="276"/>
      <c r="T5" s="275" t="s">
        <v>42</v>
      </c>
      <c r="U5" s="276"/>
      <c r="V5" s="275" t="s">
        <v>42</v>
      </c>
      <c r="W5" s="276"/>
      <c r="X5" s="275" t="s">
        <v>29</v>
      </c>
      <c r="Y5" s="276"/>
      <c r="Z5" s="275" t="s">
        <v>43</v>
      </c>
      <c r="AA5" s="276"/>
      <c r="AB5" s="275" t="s">
        <v>44</v>
      </c>
      <c r="AC5" s="276"/>
      <c r="AD5" s="275" t="s">
        <v>21</v>
      </c>
      <c r="AE5" s="276"/>
      <c r="AF5" s="275" t="s">
        <v>21</v>
      </c>
      <c r="AG5" s="276"/>
      <c r="AH5" s="275" t="s">
        <v>45</v>
      </c>
      <c r="AI5" s="276"/>
      <c r="AJ5" s="275" t="s">
        <v>20</v>
      </c>
      <c r="AK5" s="276"/>
      <c r="AL5" s="275" t="s">
        <v>20</v>
      </c>
      <c r="AM5" s="276"/>
      <c r="AN5" s="275" t="s">
        <v>20</v>
      </c>
      <c r="AO5" s="276"/>
      <c r="AP5" s="275" t="s">
        <v>20</v>
      </c>
      <c r="AQ5" s="276"/>
      <c r="AR5" s="275" t="s">
        <v>20</v>
      </c>
      <c r="AS5" s="276"/>
      <c r="AT5" s="275" t="s">
        <v>46</v>
      </c>
      <c r="AU5" s="276"/>
      <c r="AV5" s="275" t="s">
        <v>47</v>
      </c>
      <c r="AW5" s="276"/>
      <c r="AX5" s="275" t="s">
        <v>48</v>
      </c>
      <c r="AY5" s="276"/>
      <c r="AZ5" s="275" t="s">
        <v>48</v>
      </c>
      <c r="BA5" s="276"/>
      <c r="BB5" s="275" t="s">
        <v>49</v>
      </c>
      <c r="BC5" s="276"/>
      <c r="BD5" s="275" t="s">
        <v>49</v>
      </c>
      <c r="BE5" s="276"/>
      <c r="BF5" s="275" t="s">
        <v>50</v>
      </c>
      <c r="BG5" s="276"/>
      <c r="BH5" s="275" t="s">
        <v>50</v>
      </c>
      <c r="BI5" s="276"/>
      <c r="BJ5" s="275" t="s">
        <v>51</v>
      </c>
      <c r="BK5" s="276"/>
    </row>
    <row r="6" spans="1:63" ht="17.25" customHeight="1" thickBot="1" x14ac:dyDescent="0.3">
      <c r="A6" s="33"/>
      <c r="B6" s="40" t="s">
        <v>38</v>
      </c>
      <c r="C6" s="32"/>
      <c r="D6" s="275" t="s">
        <v>34</v>
      </c>
      <c r="E6" s="276"/>
      <c r="F6" s="275" t="s">
        <v>34</v>
      </c>
      <c r="G6" s="276"/>
      <c r="H6" s="275" t="s">
        <v>52</v>
      </c>
      <c r="I6" s="276"/>
      <c r="J6" s="275" t="s">
        <v>52</v>
      </c>
      <c r="K6" s="276"/>
      <c r="L6" s="275" t="s">
        <v>52</v>
      </c>
      <c r="M6" s="276"/>
      <c r="N6" s="275" t="s">
        <v>52</v>
      </c>
      <c r="O6" s="276"/>
      <c r="P6" s="275" t="s">
        <v>52</v>
      </c>
      <c r="Q6" s="276"/>
      <c r="R6" s="275" t="s">
        <v>52</v>
      </c>
      <c r="S6" s="276"/>
      <c r="T6" s="275" t="s">
        <v>52</v>
      </c>
      <c r="U6" s="276"/>
      <c r="V6" s="275" t="s">
        <v>53</v>
      </c>
      <c r="W6" s="276"/>
      <c r="X6" s="275" t="s">
        <v>30</v>
      </c>
      <c r="Y6" s="276"/>
      <c r="Z6" s="275" t="s">
        <v>54</v>
      </c>
      <c r="AA6" s="276"/>
      <c r="AB6" s="275" t="s">
        <v>55</v>
      </c>
      <c r="AC6" s="276"/>
      <c r="AD6" s="275" t="s">
        <v>56</v>
      </c>
      <c r="AE6" s="276"/>
      <c r="AF6" s="275" t="s">
        <v>56</v>
      </c>
      <c r="AG6" s="276"/>
      <c r="AH6" s="275" t="s">
        <v>57</v>
      </c>
      <c r="AI6" s="276"/>
      <c r="AJ6" s="275" t="s">
        <v>58</v>
      </c>
      <c r="AK6" s="276"/>
      <c r="AL6" s="275" t="s">
        <v>58</v>
      </c>
      <c r="AM6" s="276"/>
      <c r="AN6" s="275" t="s">
        <v>59</v>
      </c>
      <c r="AO6" s="276"/>
      <c r="AP6" s="275" t="s">
        <v>59</v>
      </c>
      <c r="AQ6" s="276"/>
      <c r="AR6" s="275" t="s">
        <v>59</v>
      </c>
      <c r="AS6" s="276"/>
      <c r="AT6" s="275" t="s">
        <v>60</v>
      </c>
      <c r="AU6" s="276"/>
      <c r="AV6" s="275" t="s">
        <v>61</v>
      </c>
      <c r="AW6" s="276"/>
      <c r="AX6" s="275" t="s">
        <v>62</v>
      </c>
      <c r="AY6" s="276"/>
      <c r="AZ6" s="275" t="s">
        <v>62</v>
      </c>
      <c r="BA6" s="276"/>
      <c r="BB6" s="275" t="s">
        <v>63</v>
      </c>
      <c r="BC6" s="276"/>
      <c r="BD6" s="275" t="s">
        <v>63</v>
      </c>
      <c r="BE6" s="276"/>
      <c r="BF6" s="275" t="s">
        <v>64</v>
      </c>
      <c r="BG6" s="276"/>
      <c r="BH6" s="275" t="s">
        <v>64</v>
      </c>
      <c r="BI6" s="276"/>
      <c r="BJ6" s="275" t="s">
        <v>65</v>
      </c>
      <c r="BK6" s="276"/>
    </row>
    <row r="7" spans="1:63" ht="17.25" customHeight="1" thickBot="1" x14ac:dyDescent="0.3">
      <c r="A7" s="33"/>
      <c r="B7" s="40" t="s">
        <v>39</v>
      </c>
      <c r="C7" s="32"/>
      <c r="D7" s="275" t="s">
        <v>34</v>
      </c>
      <c r="E7" s="276"/>
      <c r="F7" s="275" t="s">
        <v>34</v>
      </c>
      <c r="G7" s="276"/>
      <c r="H7" s="275" t="s">
        <v>52</v>
      </c>
      <c r="I7" s="276"/>
      <c r="J7" s="275" t="s">
        <v>52</v>
      </c>
      <c r="K7" s="276"/>
      <c r="L7" s="275" t="s">
        <v>52</v>
      </c>
      <c r="M7" s="276"/>
      <c r="N7" s="275" t="s">
        <v>52</v>
      </c>
      <c r="O7" s="276"/>
      <c r="P7" s="275" t="s">
        <v>52</v>
      </c>
      <c r="Q7" s="276"/>
      <c r="R7" s="275" t="s">
        <v>52</v>
      </c>
      <c r="S7" s="276"/>
      <c r="T7" s="275" t="s">
        <v>52</v>
      </c>
      <c r="U7" s="276"/>
      <c r="V7" s="275" t="s">
        <v>52</v>
      </c>
      <c r="W7" s="276"/>
      <c r="X7" s="275" t="s">
        <v>31</v>
      </c>
      <c r="Y7" s="276"/>
      <c r="Z7" s="275" t="s">
        <v>66</v>
      </c>
      <c r="AA7" s="276"/>
      <c r="AB7" s="275" t="s">
        <v>67</v>
      </c>
      <c r="AC7" s="276"/>
      <c r="AD7" s="275" t="s">
        <v>68</v>
      </c>
      <c r="AE7" s="276"/>
      <c r="AF7" s="275" t="s">
        <v>68</v>
      </c>
      <c r="AG7" s="276"/>
      <c r="AH7" s="275" t="s">
        <v>57</v>
      </c>
      <c r="AI7" s="276"/>
      <c r="AJ7" s="275" t="s">
        <v>69</v>
      </c>
      <c r="AK7" s="276"/>
      <c r="AL7" s="275" t="s">
        <v>69</v>
      </c>
      <c r="AM7" s="276"/>
      <c r="AN7" s="275" t="s">
        <v>59</v>
      </c>
      <c r="AO7" s="276"/>
      <c r="AP7" s="275" t="s">
        <v>59</v>
      </c>
      <c r="AQ7" s="276"/>
      <c r="AR7" s="275" t="s">
        <v>59</v>
      </c>
      <c r="AS7" s="276"/>
      <c r="AT7" s="275" t="s">
        <v>70</v>
      </c>
      <c r="AU7" s="276"/>
      <c r="AV7" s="275" t="s">
        <v>71</v>
      </c>
      <c r="AW7" s="276"/>
      <c r="AX7" s="275" t="s">
        <v>72</v>
      </c>
      <c r="AY7" s="276"/>
      <c r="AZ7" s="275" t="s">
        <v>72</v>
      </c>
      <c r="BA7" s="276"/>
      <c r="BB7" s="275" t="s">
        <v>73</v>
      </c>
      <c r="BC7" s="276"/>
      <c r="BD7" s="275" t="s">
        <v>73</v>
      </c>
      <c r="BE7" s="276"/>
      <c r="BF7" s="275" t="s">
        <v>74</v>
      </c>
      <c r="BG7" s="276"/>
      <c r="BH7" s="275" t="s">
        <v>74</v>
      </c>
      <c r="BI7" s="276"/>
      <c r="BJ7" s="275" t="s">
        <v>75</v>
      </c>
      <c r="BK7" s="276"/>
    </row>
    <row r="8" spans="1:63" ht="17.25" customHeight="1" thickBot="1" x14ac:dyDescent="0.3">
      <c r="A8" s="33"/>
      <c r="B8" s="40" t="s">
        <v>40</v>
      </c>
      <c r="C8" s="32"/>
      <c r="D8" s="275" t="s">
        <v>35</v>
      </c>
      <c r="E8" s="276"/>
      <c r="F8" s="275" t="s">
        <v>35</v>
      </c>
      <c r="G8" s="276"/>
      <c r="H8" s="275" t="s">
        <v>76</v>
      </c>
      <c r="I8" s="276"/>
      <c r="J8" s="275" t="s">
        <v>76</v>
      </c>
      <c r="K8" s="276"/>
      <c r="L8" s="275" t="s">
        <v>76</v>
      </c>
      <c r="M8" s="276"/>
      <c r="N8" s="275" t="s">
        <v>77</v>
      </c>
      <c r="O8" s="276"/>
      <c r="P8" s="275" t="s">
        <v>76</v>
      </c>
      <c r="Q8" s="276"/>
      <c r="R8" s="275" t="s">
        <v>76</v>
      </c>
      <c r="S8" s="276"/>
      <c r="T8" s="275" t="s">
        <v>76</v>
      </c>
      <c r="U8" s="276"/>
      <c r="V8" s="275" t="s">
        <v>78</v>
      </c>
      <c r="W8" s="276"/>
      <c r="X8" s="275" t="s">
        <v>32</v>
      </c>
      <c r="Y8" s="276"/>
      <c r="Z8" s="275" t="s">
        <v>79</v>
      </c>
      <c r="AA8" s="276"/>
      <c r="AB8" s="275" t="s">
        <v>32</v>
      </c>
      <c r="AC8" s="276"/>
      <c r="AD8" s="275" t="s">
        <v>79</v>
      </c>
      <c r="AE8" s="276"/>
      <c r="AF8" s="275" t="s">
        <v>79</v>
      </c>
      <c r="AG8" s="276"/>
      <c r="AH8" s="275" t="s">
        <v>79</v>
      </c>
      <c r="AI8" s="276"/>
      <c r="AJ8" s="275" t="s">
        <v>35</v>
      </c>
      <c r="AK8" s="276"/>
      <c r="AL8" s="275" t="s">
        <v>35</v>
      </c>
      <c r="AM8" s="276"/>
      <c r="AN8" s="275" t="s">
        <v>80</v>
      </c>
      <c r="AO8" s="276"/>
      <c r="AP8" s="275" t="s">
        <v>80</v>
      </c>
      <c r="AQ8" s="276"/>
      <c r="AR8" s="275" t="s">
        <v>80</v>
      </c>
      <c r="AS8" s="276"/>
      <c r="AT8" s="275" t="s">
        <v>32</v>
      </c>
      <c r="AU8" s="276"/>
      <c r="AV8" s="275" t="s">
        <v>32</v>
      </c>
      <c r="AW8" s="276"/>
      <c r="AX8" s="275" t="s">
        <v>32</v>
      </c>
      <c r="AY8" s="276"/>
      <c r="AZ8" s="275" t="s">
        <v>32</v>
      </c>
      <c r="BA8" s="276"/>
      <c r="BB8" s="275" t="s">
        <v>79</v>
      </c>
      <c r="BC8" s="276"/>
      <c r="BD8" s="275" t="s">
        <v>79</v>
      </c>
      <c r="BE8" s="276"/>
      <c r="BF8" s="275" t="s">
        <v>32</v>
      </c>
      <c r="BG8" s="276"/>
      <c r="BH8" s="275" t="s">
        <v>32</v>
      </c>
      <c r="BI8" s="276"/>
      <c r="BJ8" s="275" t="s">
        <v>79</v>
      </c>
      <c r="BK8" s="276"/>
    </row>
    <row r="9" spans="1:63" ht="17.25" customHeight="1" thickBot="1" x14ac:dyDescent="0.3">
      <c r="A9" s="33"/>
      <c r="B9" s="40" t="s">
        <v>17</v>
      </c>
      <c r="C9" s="32"/>
      <c r="D9" s="275" t="s">
        <v>36</v>
      </c>
      <c r="E9" s="276"/>
      <c r="F9" s="275" t="s">
        <v>41</v>
      </c>
      <c r="G9" s="276"/>
      <c r="H9" s="275" t="s">
        <v>81</v>
      </c>
      <c r="I9" s="276"/>
      <c r="J9" s="275" t="s">
        <v>82</v>
      </c>
      <c r="K9" s="276"/>
      <c r="L9" s="275" t="s">
        <v>83</v>
      </c>
      <c r="M9" s="276"/>
      <c r="N9" s="275" t="s">
        <v>84</v>
      </c>
      <c r="O9" s="276"/>
      <c r="P9" s="275" t="s">
        <v>85</v>
      </c>
      <c r="Q9" s="276"/>
      <c r="R9" s="275" t="s">
        <v>86</v>
      </c>
      <c r="S9" s="276"/>
      <c r="T9" s="275" t="s">
        <v>87</v>
      </c>
      <c r="U9" s="276"/>
      <c r="V9" s="275" t="s">
        <v>88</v>
      </c>
      <c r="W9" s="276"/>
      <c r="X9" s="275" t="s">
        <v>33</v>
      </c>
      <c r="Y9" s="276"/>
      <c r="Z9" s="275" t="s">
        <v>66</v>
      </c>
      <c r="AA9" s="276"/>
      <c r="AB9" s="275" t="s">
        <v>89</v>
      </c>
      <c r="AC9" s="276"/>
      <c r="AD9" s="275" t="s">
        <v>90</v>
      </c>
      <c r="AE9" s="276"/>
      <c r="AF9" s="275" t="s">
        <v>91</v>
      </c>
      <c r="AG9" s="276"/>
      <c r="AH9" s="275" t="s">
        <v>92</v>
      </c>
      <c r="AI9" s="276"/>
      <c r="AJ9" s="275" t="s">
        <v>93</v>
      </c>
      <c r="AK9" s="276"/>
      <c r="AL9" s="275" t="s">
        <v>94</v>
      </c>
      <c r="AM9" s="276"/>
      <c r="AN9" s="275" t="s">
        <v>95</v>
      </c>
      <c r="AO9" s="276"/>
      <c r="AP9" s="275" t="s">
        <v>96</v>
      </c>
      <c r="AQ9" s="276"/>
      <c r="AR9" s="275" t="s">
        <v>97</v>
      </c>
      <c r="AS9" s="276"/>
      <c r="AT9" s="275" t="s">
        <v>98</v>
      </c>
      <c r="AU9" s="276"/>
      <c r="AV9" s="275" t="s">
        <v>99</v>
      </c>
      <c r="AW9" s="276"/>
      <c r="AX9" s="275" t="s">
        <v>100</v>
      </c>
      <c r="AY9" s="276"/>
      <c r="AZ9" s="275" t="s">
        <v>101</v>
      </c>
      <c r="BA9" s="276"/>
      <c r="BB9" s="275" t="s">
        <v>102</v>
      </c>
      <c r="BC9" s="276"/>
      <c r="BD9" s="275" t="s">
        <v>103</v>
      </c>
      <c r="BE9" s="276"/>
      <c r="BF9" s="275" t="s">
        <v>104</v>
      </c>
      <c r="BG9" s="276"/>
      <c r="BH9" s="275" t="s">
        <v>105</v>
      </c>
      <c r="BI9" s="276"/>
      <c r="BJ9" s="275" t="s">
        <v>75</v>
      </c>
      <c r="BK9" s="276"/>
    </row>
    <row r="10" spans="1:63" ht="12.75" customHeight="1" x14ac:dyDescent="0.2">
      <c r="A10" s="2" t="s">
        <v>1</v>
      </c>
      <c r="B10" s="3" t="s">
        <v>2</v>
      </c>
      <c r="C10" s="273" t="s">
        <v>3</v>
      </c>
      <c r="D10" s="273" t="s">
        <v>106</v>
      </c>
      <c r="E10" s="273" t="s">
        <v>4</v>
      </c>
      <c r="F10" s="273" t="s">
        <v>106</v>
      </c>
      <c r="G10" s="273" t="s">
        <v>4</v>
      </c>
      <c r="H10" s="273" t="s">
        <v>106</v>
      </c>
      <c r="I10" s="273" t="s">
        <v>4</v>
      </c>
      <c r="J10" s="273" t="s">
        <v>106</v>
      </c>
      <c r="K10" s="273" t="s">
        <v>4</v>
      </c>
      <c r="L10" s="273" t="s">
        <v>106</v>
      </c>
      <c r="M10" s="273" t="s">
        <v>4</v>
      </c>
      <c r="N10" s="273" t="s">
        <v>106</v>
      </c>
      <c r="O10" s="273" t="s">
        <v>4</v>
      </c>
      <c r="P10" s="273" t="s">
        <v>106</v>
      </c>
      <c r="Q10" s="273" t="s">
        <v>4</v>
      </c>
      <c r="R10" s="273" t="s">
        <v>106</v>
      </c>
      <c r="S10" s="273" t="s">
        <v>4</v>
      </c>
      <c r="T10" s="273" t="s">
        <v>106</v>
      </c>
      <c r="U10" s="273" t="s">
        <v>4</v>
      </c>
      <c r="V10" s="273" t="s">
        <v>106</v>
      </c>
      <c r="W10" s="273" t="s">
        <v>4</v>
      </c>
      <c r="X10" s="273" t="s">
        <v>106</v>
      </c>
      <c r="Y10" s="273" t="s">
        <v>4</v>
      </c>
      <c r="Z10" s="273" t="s">
        <v>106</v>
      </c>
      <c r="AA10" s="273" t="s">
        <v>4</v>
      </c>
      <c r="AB10" s="273" t="s">
        <v>106</v>
      </c>
      <c r="AC10" s="273" t="s">
        <v>4</v>
      </c>
      <c r="AD10" s="273" t="s">
        <v>106</v>
      </c>
      <c r="AE10" s="273" t="s">
        <v>4</v>
      </c>
      <c r="AF10" s="273" t="s">
        <v>106</v>
      </c>
      <c r="AG10" s="273" t="s">
        <v>4</v>
      </c>
      <c r="AH10" s="273" t="s">
        <v>106</v>
      </c>
      <c r="AI10" s="273" t="s">
        <v>4</v>
      </c>
      <c r="AJ10" s="273" t="s">
        <v>106</v>
      </c>
      <c r="AK10" s="273" t="s">
        <v>4</v>
      </c>
      <c r="AL10" s="273" t="s">
        <v>106</v>
      </c>
      <c r="AM10" s="273" t="s">
        <v>4</v>
      </c>
      <c r="AN10" s="273" t="s">
        <v>106</v>
      </c>
      <c r="AO10" s="273" t="s">
        <v>4</v>
      </c>
      <c r="AP10" s="273" t="s">
        <v>106</v>
      </c>
      <c r="AQ10" s="273" t="s">
        <v>4</v>
      </c>
      <c r="AR10" s="273" t="s">
        <v>106</v>
      </c>
      <c r="AS10" s="273" t="s">
        <v>4</v>
      </c>
      <c r="AT10" s="273" t="s">
        <v>106</v>
      </c>
      <c r="AU10" s="273" t="s">
        <v>4</v>
      </c>
      <c r="AV10" s="273" t="s">
        <v>106</v>
      </c>
      <c r="AW10" s="273" t="s">
        <v>4</v>
      </c>
      <c r="AX10" s="273" t="s">
        <v>106</v>
      </c>
      <c r="AY10" s="273" t="s">
        <v>4</v>
      </c>
      <c r="AZ10" s="273" t="s">
        <v>106</v>
      </c>
      <c r="BA10" s="273" t="s">
        <v>4</v>
      </c>
      <c r="BB10" s="273" t="s">
        <v>106</v>
      </c>
      <c r="BC10" s="273" t="s">
        <v>4</v>
      </c>
      <c r="BD10" s="273" t="s">
        <v>106</v>
      </c>
      <c r="BE10" s="273" t="s">
        <v>4</v>
      </c>
      <c r="BF10" s="273" t="s">
        <v>106</v>
      </c>
      <c r="BG10" s="273" t="s">
        <v>4</v>
      </c>
      <c r="BH10" s="273" t="s">
        <v>106</v>
      </c>
      <c r="BI10" s="273" t="s">
        <v>4</v>
      </c>
      <c r="BJ10" s="273" t="s">
        <v>106</v>
      </c>
      <c r="BK10" s="273" t="s">
        <v>4</v>
      </c>
    </row>
    <row r="11" spans="1:63" x14ac:dyDescent="0.2">
      <c r="A11" s="4"/>
      <c r="B11" s="5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  <c r="BG11" s="274"/>
      <c r="BH11" s="274"/>
      <c r="BI11" s="274"/>
      <c r="BJ11" s="274"/>
      <c r="BK11" s="274"/>
    </row>
    <row r="12" spans="1:63" ht="15" x14ac:dyDescent="0.2">
      <c r="A12" s="198" t="s">
        <v>5</v>
      </c>
      <c r="B12" s="27" t="s">
        <v>28</v>
      </c>
      <c r="C12" s="8">
        <v>22</v>
      </c>
      <c r="D12" s="9">
        <v>5</v>
      </c>
      <c r="E12" s="10">
        <f>C12*D12/100</f>
        <v>1.1000000000000001</v>
      </c>
      <c r="F12" s="9"/>
      <c r="G12" s="10">
        <f>C12*F12/100</f>
        <v>0</v>
      </c>
      <c r="H12" s="9"/>
      <c r="I12" s="10">
        <f>C12*H12/100</f>
        <v>0</v>
      </c>
      <c r="J12" s="9"/>
      <c r="K12" s="10">
        <f t="shared" ref="K12:K20" si="0">I12*J12/100</f>
        <v>0</v>
      </c>
      <c r="L12" s="9"/>
      <c r="M12" s="10">
        <f t="shared" ref="M12:M20" si="1">K12*L12/100</f>
        <v>0</v>
      </c>
      <c r="N12" s="9"/>
      <c r="O12" s="10">
        <f t="shared" ref="O12:O20" si="2">M12*N12/100</f>
        <v>0</v>
      </c>
      <c r="P12" s="9"/>
      <c r="Q12" s="10">
        <f t="shared" ref="Q12:Q20" si="3">O12*P12/100</f>
        <v>0</v>
      </c>
      <c r="R12" s="9"/>
      <c r="S12" s="10">
        <f t="shared" ref="S12:S20" si="4">Q12*R12/100</f>
        <v>0</v>
      </c>
      <c r="T12" s="9"/>
      <c r="U12" s="10">
        <f t="shared" ref="U12:U20" si="5">S12*T12/100</f>
        <v>0</v>
      </c>
      <c r="V12" s="9"/>
      <c r="W12" s="10">
        <f t="shared" ref="W12:W20" si="6">U12*V12/100</f>
        <v>0</v>
      </c>
      <c r="X12" s="9"/>
      <c r="Y12" s="10">
        <f t="shared" ref="Y12:Y20" si="7">W12*X12/100</f>
        <v>0</v>
      </c>
      <c r="Z12" s="9"/>
      <c r="AA12" s="10">
        <f t="shared" ref="AA12:AA20" si="8">Y12*Z12/100</f>
        <v>0</v>
      </c>
      <c r="AB12" s="9"/>
      <c r="AC12" s="10">
        <f t="shared" ref="AC12:AC20" si="9">AA12*AB12/100</f>
        <v>0</v>
      </c>
      <c r="AD12" s="9"/>
      <c r="AE12" s="10">
        <f t="shared" ref="AE12:AE20" si="10">AC12*AD12/100</f>
        <v>0</v>
      </c>
      <c r="AF12" s="9"/>
      <c r="AG12" s="10">
        <f t="shared" ref="AG12:AG20" si="11">AE12*AF12/100</f>
        <v>0</v>
      </c>
      <c r="AH12" s="9"/>
      <c r="AI12" s="10">
        <f t="shared" ref="AI12:AI20" si="12">AG12*AH12/100</f>
        <v>0</v>
      </c>
      <c r="AJ12" s="9"/>
      <c r="AK12" s="10">
        <f t="shared" ref="AK12:AK20" si="13">AI12*AJ12/100</f>
        <v>0</v>
      </c>
      <c r="AL12" s="9"/>
      <c r="AM12" s="10">
        <f t="shared" ref="AM12:AM20" si="14">AK12*AL12/100</f>
        <v>0</v>
      </c>
      <c r="AN12" s="9"/>
      <c r="AO12" s="10">
        <f t="shared" ref="AO12:AO20" si="15">AM12*AN12/100</f>
        <v>0</v>
      </c>
      <c r="AP12" s="9"/>
      <c r="AQ12" s="10">
        <f t="shared" ref="AQ12:AQ20" si="16">AO12*AP12/100</f>
        <v>0</v>
      </c>
      <c r="AR12" s="9"/>
      <c r="AS12" s="10">
        <f t="shared" ref="AS12:AS20" si="17">AQ12*AR12/100</f>
        <v>0</v>
      </c>
      <c r="AT12" s="9"/>
      <c r="AU12" s="10">
        <f t="shared" ref="AU12:AU20" si="18">AS12*AT12/100</f>
        <v>0</v>
      </c>
      <c r="AV12" s="9"/>
      <c r="AW12" s="10">
        <f t="shared" ref="AW12:AW20" si="19">AU12*AV12/100</f>
        <v>0</v>
      </c>
      <c r="AX12" s="9"/>
      <c r="AY12" s="10">
        <f t="shared" ref="AY12:AY20" si="20">AW12*AX12/100</f>
        <v>0</v>
      </c>
      <c r="AZ12" s="9"/>
      <c r="BA12" s="10">
        <f t="shared" ref="BA12:BA20" si="21">AY12*AZ12/100</f>
        <v>0</v>
      </c>
      <c r="BB12" s="9"/>
      <c r="BC12" s="10">
        <f t="shared" ref="BC12:BC20" si="22">BA12*BB12/100</f>
        <v>0</v>
      </c>
      <c r="BD12" s="9"/>
      <c r="BE12" s="10">
        <f t="shared" ref="BE12:BE20" si="23">BC12*BD12/100</f>
        <v>0</v>
      </c>
      <c r="BF12" s="9"/>
      <c r="BG12" s="10">
        <f t="shared" ref="BG12:BG20" si="24">BE12*BF12/100</f>
        <v>0</v>
      </c>
      <c r="BH12" s="9"/>
      <c r="BI12" s="10">
        <f t="shared" ref="BI12:BI20" si="25">BG12*BH12/100</f>
        <v>0</v>
      </c>
      <c r="BJ12" s="9"/>
      <c r="BK12" s="10">
        <f t="shared" ref="BK12:BK20" si="26">BI12*BJ12/100</f>
        <v>0</v>
      </c>
    </row>
    <row r="13" spans="1:63" ht="15" x14ac:dyDescent="0.2">
      <c r="A13" s="198"/>
      <c r="B13" s="27" t="s">
        <v>110</v>
      </c>
      <c r="C13" s="8">
        <v>7</v>
      </c>
      <c r="D13" s="9">
        <v>3</v>
      </c>
      <c r="E13" s="10">
        <f t="shared" ref="E13:E20" si="27">C13*D13/100</f>
        <v>0.21</v>
      </c>
      <c r="F13" s="9"/>
      <c r="G13" s="10">
        <f t="shared" ref="G13:G20" si="28">C13*F13/100</f>
        <v>0</v>
      </c>
      <c r="H13" s="9"/>
      <c r="I13" s="10">
        <f t="shared" ref="I13:I20" si="29">C13*H13/100</f>
        <v>0</v>
      </c>
      <c r="J13" s="9"/>
      <c r="K13" s="10">
        <f t="shared" si="0"/>
        <v>0</v>
      </c>
      <c r="L13" s="9"/>
      <c r="M13" s="10">
        <f t="shared" si="1"/>
        <v>0</v>
      </c>
      <c r="N13" s="9"/>
      <c r="O13" s="10">
        <f t="shared" si="2"/>
        <v>0</v>
      </c>
      <c r="P13" s="9"/>
      <c r="Q13" s="10">
        <f t="shared" si="3"/>
        <v>0</v>
      </c>
      <c r="R13" s="9"/>
      <c r="S13" s="10">
        <f t="shared" si="4"/>
        <v>0</v>
      </c>
      <c r="T13" s="9"/>
      <c r="U13" s="10">
        <f t="shared" si="5"/>
        <v>0</v>
      </c>
      <c r="V13" s="9"/>
      <c r="W13" s="10">
        <f t="shared" si="6"/>
        <v>0</v>
      </c>
      <c r="X13" s="9"/>
      <c r="Y13" s="10">
        <f t="shared" si="7"/>
        <v>0</v>
      </c>
      <c r="Z13" s="9"/>
      <c r="AA13" s="10">
        <f t="shared" si="8"/>
        <v>0</v>
      </c>
      <c r="AB13" s="9"/>
      <c r="AC13" s="10">
        <f t="shared" si="9"/>
        <v>0</v>
      </c>
      <c r="AD13" s="9"/>
      <c r="AE13" s="10">
        <f t="shared" si="10"/>
        <v>0</v>
      </c>
      <c r="AF13" s="9"/>
      <c r="AG13" s="10">
        <f t="shared" si="11"/>
        <v>0</v>
      </c>
      <c r="AH13" s="9"/>
      <c r="AI13" s="10">
        <f t="shared" si="12"/>
        <v>0</v>
      </c>
      <c r="AJ13" s="9"/>
      <c r="AK13" s="10">
        <f t="shared" si="13"/>
        <v>0</v>
      </c>
      <c r="AL13" s="9"/>
      <c r="AM13" s="10">
        <f t="shared" si="14"/>
        <v>0</v>
      </c>
      <c r="AN13" s="9"/>
      <c r="AO13" s="10">
        <f t="shared" si="15"/>
        <v>0</v>
      </c>
      <c r="AP13" s="9"/>
      <c r="AQ13" s="10">
        <f t="shared" si="16"/>
        <v>0</v>
      </c>
      <c r="AR13" s="9"/>
      <c r="AS13" s="10">
        <f t="shared" si="17"/>
        <v>0</v>
      </c>
      <c r="AT13" s="9"/>
      <c r="AU13" s="10">
        <f t="shared" si="18"/>
        <v>0</v>
      </c>
      <c r="AV13" s="9"/>
      <c r="AW13" s="10">
        <f t="shared" si="19"/>
        <v>0</v>
      </c>
      <c r="AX13" s="9"/>
      <c r="AY13" s="10">
        <f t="shared" si="20"/>
        <v>0</v>
      </c>
      <c r="AZ13" s="9"/>
      <c r="BA13" s="10">
        <f t="shared" si="21"/>
        <v>0</v>
      </c>
      <c r="BB13" s="9"/>
      <c r="BC13" s="10">
        <f t="shared" si="22"/>
        <v>0</v>
      </c>
      <c r="BD13" s="9"/>
      <c r="BE13" s="10">
        <f t="shared" si="23"/>
        <v>0</v>
      </c>
      <c r="BF13" s="9"/>
      <c r="BG13" s="10">
        <f t="shared" si="24"/>
        <v>0</v>
      </c>
      <c r="BH13" s="9"/>
      <c r="BI13" s="10">
        <f t="shared" si="25"/>
        <v>0</v>
      </c>
      <c r="BJ13" s="9"/>
      <c r="BK13" s="10">
        <f t="shared" si="26"/>
        <v>0</v>
      </c>
    </row>
    <row r="14" spans="1:63" ht="15" x14ac:dyDescent="0.2">
      <c r="A14" s="198"/>
      <c r="B14" s="27" t="s">
        <v>107</v>
      </c>
      <c r="C14" s="8">
        <v>11</v>
      </c>
      <c r="D14" s="9">
        <v>3</v>
      </c>
      <c r="E14" s="10">
        <f t="shared" si="27"/>
        <v>0.33</v>
      </c>
      <c r="F14" s="9"/>
      <c r="G14" s="10">
        <f t="shared" si="28"/>
        <v>0</v>
      </c>
      <c r="H14" s="9"/>
      <c r="I14" s="10">
        <f t="shared" si="29"/>
        <v>0</v>
      </c>
      <c r="J14" s="9"/>
      <c r="K14" s="10">
        <f t="shared" si="0"/>
        <v>0</v>
      </c>
      <c r="L14" s="9"/>
      <c r="M14" s="10">
        <f t="shared" si="1"/>
        <v>0</v>
      </c>
      <c r="N14" s="9"/>
      <c r="O14" s="10">
        <f t="shared" si="2"/>
        <v>0</v>
      </c>
      <c r="P14" s="9"/>
      <c r="Q14" s="10">
        <f t="shared" si="3"/>
        <v>0</v>
      </c>
      <c r="R14" s="9"/>
      <c r="S14" s="10">
        <f t="shared" si="4"/>
        <v>0</v>
      </c>
      <c r="T14" s="9"/>
      <c r="U14" s="10">
        <f t="shared" si="5"/>
        <v>0</v>
      </c>
      <c r="V14" s="9"/>
      <c r="W14" s="10">
        <f t="shared" si="6"/>
        <v>0</v>
      </c>
      <c r="X14" s="9"/>
      <c r="Y14" s="10">
        <f t="shared" si="7"/>
        <v>0</v>
      </c>
      <c r="Z14" s="9"/>
      <c r="AA14" s="10">
        <f t="shared" si="8"/>
        <v>0</v>
      </c>
      <c r="AB14" s="9"/>
      <c r="AC14" s="10">
        <f t="shared" si="9"/>
        <v>0</v>
      </c>
      <c r="AD14" s="9"/>
      <c r="AE14" s="10">
        <f t="shared" si="10"/>
        <v>0</v>
      </c>
      <c r="AF14" s="9"/>
      <c r="AG14" s="10">
        <f t="shared" si="11"/>
        <v>0</v>
      </c>
      <c r="AH14" s="9"/>
      <c r="AI14" s="10">
        <f t="shared" si="12"/>
        <v>0</v>
      </c>
      <c r="AJ14" s="9"/>
      <c r="AK14" s="10">
        <f t="shared" si="13"/>
        <v>0</v>
      </c>
      <c r="AL14" s="9"/>
      <c r="AM14" s="10">
        <f t="shared" si="14"/>
        <v>0</v>
      </c>
      <c r="AN14" s="9"/>
      <c r="AO14" s="10">
        <f t="shared" si="15"/>
        <v>0</v>
      </c>
      <c r="AP14" s="9"/>
      <c r="AQ14" s="10">
        <f t="shared" si="16"/>
        <v>0</v>
      </c>
      <c r="AR14" s="9"/>
      <c r="AS14" s="10">
        <f t="shared" si="17"/>
        <v>0</v>
      </c>
      <c r="AT14" s="9"/>
      <c r="AU14" s="10">
        <f t="shared" si="18"/>
        <v>0</v>
      </c>
      <c r="AV14" s="9"/>
      <c r="AW14" s="10">
        <f t="shared" si="19"/>
        <v>0</v>
      </c>
      <c r="AX14" s="9"/>
      <c r="AY14" s="10">
        <f t="shared" si="20"/>
        <v>0</v>
      </c>
      <c r="AZ14" s="9"/>
      <c r="BA14" s="10">
        <f t="shared" si="21"/>
        <v>0</v>
      </c>
      <c r="BB14" s="9"/>
      <c r="BC14" s="10">
        <f t="shared" si="22"/>
        <v>0</v>
      </c>
      <c r="BD14" s="9"/>
      <c r="BE14" s="10">
        <f t="shared" si="23"/>
        <v>0</v>
      </c>
      <c r="BF14" s="9"/>
      <c r="BG14" s="10">
        <f t="shared" si="24"/>
        <v>0</v>
      </c>
      <c r="BH14" s="9"/>
      <c r="BI14" s="10">
        <f t="shared" si="25"/>
        <v>0</v>
      </c>
      <c r="BJ14" s="9"/>
      <c r="BK14" s="10">
        <f t="shared" si="26"/>
        <v>0</v>
      </c>
    </row>
    <row r="15" spans="1:63" ht="15" x14ac:dyDescent="0.2">
      <c r="A15" s="198"/>
      <c r="B15" s="31" t="s">
        <v>23</v>
      </c>
      <c r="C15" s="8">
        <v>4</v>
      </c>
      <c r="D15" s="9">
        <v>2</v>
      </c>
      <c r="E15" s="10">
        <f t="shared" si="27"/>
        <v>0.08</v>
      </c>
      <c r="F15" s="9"/>
      <c r="G15" s="10">
        <f t="shared" si="28"/>
        <v>0</v>
      </c>
      <c r="H15" s="9"/>
      <c r="I15" s="10">
        <f t="shared" si="29"/>
        <v>0</v>
      </c>
      <c r="J15" s="9"/>
      <c r="K15" s="10">
        <f t="shared" si="0"/>
        <v>0</v>
      </c>
      <c r="L15" s="9"/>
      <c r="M15" s="10">
        <f t="shared" si="1"/>
        <v>0</v>
      </c>
      <c r="N15" s="9"/>
      <c r="O15" s="10">
        <f t="shared" si="2"/>
        <v>0</v>
      </c>
      <c r="P15" s="9"/>
      <c r="Q15" s="10">
        <f t="shared" si="3"/>
        <v>0</v>
      </c>
      <c r="R15" s="9"/>
      <c r="S15" s="10">
        <f t="shared" si="4"/>
        <v>0</v>
      </c>
      <c r="T15" s="9"/>
      <c r="U15" s="10">
        <f t="shared" si="5"/>
        <v>0</v>
      </c>
      <c r="V15" s="9"/>
      <c r="W15" s="10">
        <f t="shared" si="6"/>
        <v>0</v>
      </c>
      <c r="X15" s="9"/>
      <c r="Y15" s="10">
        <f t="shared" si="7"/>
        <v>0</v>
      </c>
      <c r="Z15" s="9"/>
      <c r="AA15" s="10">
        <f t="shared" si="8"/>
        <v>0</v>
      </c>
      <c r="AB15" s="9"/>
      <c r="AC15" s="10">
        <f t="shared" si="9"/>
        <v>0</v>
      </c>
      <c r="AD15" s="9"/>
      <c r="AE15" s="10">
        <f t="shared" si="10"/>
        <v>0</v>
      </c>
      <c r="AF15" s="9"/>
      <c r="AG15" s="10">
        <f t="shared" si="11"/>
        <v>0</v>
      </c>
      <c r="AH15" s="9"/>
      <c r="AI15" s="10">
        <f t="shared" si="12"/>
        <v>0</v>
      </c>
      <c r="AJ15" s="9"/>
      <c r="AK15" s="10">
        <f t="shared" si="13"/>
        <v>0</v>
      </c>
      <c r="AL15" s="9"/>
      <c r="AM15" s="10">
        <f t="shared" si="14"/>
        <v>0</v>
      </c>
      <c r="AN15" s="9"/>
      <c r="AO15" s="10">
        <f t="shared" si="15"/>
        <v>0</v>
      </c>
      <c r="AP15" s="9"/>
      <c r="AQ15" s="10">
        <f t="shared" si="16"/>
        <v>0</v>
      </c>
      <c r="AR15" s="9"/>
      <c r="AS15" s="10">
        <f t="shared" si="17"/>
        <v>0</v>
      </c>
      <c r="AT15" s="9"/>
      <c r="AU15" s="10">
        <f t="shared" si="18"/>
        <v>0</v>
      </c>
      <c r="AV15" s="9"/>
      <c r="AW15" s="10">
        <f t="shared" si="19"/>
        <v>0</v>
      </c>
      <c r="AX15" s="9"/>
      <c r="AY15" s="10">
        <f t="shared" si="20"/>
        <v>0</v>
      </c>
      <c r="AZ15" s="9"/>
      <c r="BA15" s="10">
        <f t="shared" si="21"/>
        <v>0</v>
      </c>
      <c r="BB15" s="9"/>
      <c r="BC15" s="10">
        <f t="shared" si="22"/>
        <v>0</v>
      </c>
      <c r="BD15" s="9"/>
      <c r="BE15" s="10">
        <f t="shared" si="23"/>
        <v>0</v>
      </c>
      <c r="BF15" s="9"/>
      <c r="BG15" s="10">
        <f t="shared" si="24"/>
        <v>0</v>
      </c>
      <c r="BH15" s="9"/>
      <c r="BI15" s="10">
        <f t="shared" si="25"/>
        <v>0</v>
      </c>
      <c r="BJ15" s="9"/>
      <c r="BK15" s="10">
        <f t="shared" si="26"/>
        <v>0</v>
      </c>
    </row>
    <row r="16" spans="1:63" ht="15" x14ac:dyDescent="0.2">
      <c r="A16" s="198"/>
      <c r="B16" s="43" t="s">
        <v>108</v>
      </c>
      <c r="C16" s="8"/>
      <c r="D16" s="9"/>
      <c r="E16" s="10">
        <f t="shared" si="27"/>
        <v>0</v>
      </c>
      <c r="F16" s="9"/>
      <c r="G16" s="10"/>
      <c r="H16" s="9"/>
      <c r="I16" s="10"/>
      <c r="J16" s="9"/>
      <c r="K16" s="10"/>
      <c r="L16" s="9"/>
      <c r="M16" s="10"/>
      <c r="N16" s="9"/>
      <c r="O16" s="10"/>
      <c r="P16" s="9"/>
      <c r="Q16" s="10"/>
      <c r="R16" s="9"/>
      <c r="S16" s="10"/>
      <c r="T16" s="9"/>
      <c r="U16" s="10"/>
      <c r="V16" s="9"/>
      <c r="W16" s="10"/>
      <c r="X16" s="9"/>
      <c r="Y16" s="10"/>
      <c r="Z16" s="9"/>
      <c r="AA16" s="10"/>
      <c r="AB16" s="9"/>
      <c r="AC16" s="10"/>
      <c r="AD16" s="9"/>
      <c r="AE16" s="10"/>
      <c r="AF16" s="9"/>
      <c r="AG16" s="10"/>
      <c r="AH16" s="9"/>
      <c r="AI16" s="10"/>
      <c r="AJ16" s="9"/>
      <c r="AK16" s="10"/>
      <c r="AL16" s="9"/>
      <c r="AM16" s="10"/>
      <c r="AN16" s="9"/>
      <c r="AO16" s="10"/>
      <c r="AP16" s="9"/>
      <c r="AQ16" s="10"/>
      <c r="AR16" s="9"/>
      <c r="AS16" s="10"/>
      <c r="AT16" s="9"/>
      <c r="AU16" s="10"/>
      <c r="AV16" s="9"/>
      <c r="AW16" s="10"/>
      <c r="AX16" s="9"/>
      <c r="AY16" s="10"/>
      <c r="AZ16" s="9"/>
      <c r="BA16" s="10"/>
      <c r="BB16" s="9"/>
      <c r="BC16" s="10"/>
      <c r="BD16" s="9"/>
      <c r="BE16" s="10"/>
      <c r="BF16" s="9"/>
      <c r="BG16" s="10"/>
      <c r="BH16" s="9"/>
      <c r="BI16" s="10"/>
      <c r="BJ16" s="9"/>
      <c r="BK16" s="10"/>
    </row>
    <row r="17" spans="1:63" ht="15" x14ac:dyDescent="0.2">
      <c r="A17" s="198"/>
      <c r="B17" s="43" t="s">
        <v>109</v>
      </c>
      <c r="C17" s="8"/>
      <c r="D17" s="9"/>
      <c r="E17" s="10">
        <f t="shared" si="27"/>
        <v>0</v>
      </c>
      <c r="F17" s="9"/>
      <c r="G17" s="10"/>
      <c r="H17" s="9"/>
      <c r="I17" s="10"/>
      <c r="J17" s="9"/>
      <c r="K17" s="10"/>
      <c r="L17" s="9"/>
      <c r="M17" s="10"/>
      <c r="N17" s="9"/>
      <c r="O17" s="10"/>
      <c r="P17" s="9"/>
      <c r="Q17" s="10"/>
      <c r="R17" s="9"/>
      <c r="S17" s="10"/>
      <c r="T17" s="9"/>
      <c r="U17" s="10"/>
      <c r="V17" s="9"/>
      <c r="W17" s="10"/>
      <c r="X17" s="9"/>
      <c r="Y17" s="10"/>
      <c r="Z17" s="9"/>
      <c r="AA17" s="10"/>
      <c r="AB17" s="9"/>
      <c r="AC17" s="10"/>
      <c r="AD17" s="9"/>
      <c r="AE17" s="10"/>
      <c r="AF17" s="9"/>
      <c r="AG17" s="10"/>
      <c r="AH17" s="9"/>
      <c r="AI17" s="10"/>
      <c r="AJ17" s="9"/>
      <c r="AK17" s="10"/>
      <c r="AL17" s="9"/>
      <c r="AM17" s="10"/>
      <c r="AN17" s="9"/>
      <c r="AO17" s="10"/>
      <c r="AP17" s="9"/>
      <c r="AQ17" s="10"/>
      <c r="AR17" s="9"/>
      <c r="AS17" s="10"/>
      <c r="AT17" s="9"/>
      <c r="AU17" s="10"/>
      <c r="AV17" s="9"/>
      <c r="AW17" s="10"/>
      <c r="AX17" s="9"/>
      <c r="AY17" s="10"/>
      <c r="AZ17" s="9"/>
      <c r="BA17" s="10"/>
      <c r="BB17" s="9"/>
      <c r="BC17" s="10"/>
      <c r="BD17" s="9"/>
      <c r="BE17" s="10"/>
      <c r="BF17" s="9"/>
      <c r="BG17" s="10"/>
      <c r="BH17" s="9"/>
      <c r="BI17" s="10"/>
      <c r="BJ17" s="9"/>
      <c r="BK17" s="10"/>
    </row>
    <row r="18" spans="1:63" ht="15" x14ac:dyDescent="0.2">
      <c r="A18" s="198"/>
      <c r="B18" s="27" t="s">
        <v>111</v>
      </c>
      <c r="C18" s="8">
        <v>22</v>
      </c>
      <c r="D18" s="9">
        <v>5</v>
      </c>
      <c r="E18" s="10">
        <f t="shared" si="27"/>
        <v>1.1000000000000001</v>
      </c>
      <c r="F18" s="9"/>
      <c r="G18" s="10">
        <f t="shared" si="28"/>
        <v>0</v>
      </c>
      <c r="H18" s="9"/>
      <c r="I18" s="10">
        <f t="shared" si="29"/>
        <v>0</v>
      </c>
      <c r="J18" s="9"/>
      <c r="K18" s="10">
        <f t="shared" si="0"/>
        <v>0</v>
      </c>
      <c r="L18" s="9"/>
      <c r="M18" s="10">
        <f t="shared" si="1"/>
        <v>0</v>
      </c>
      <c r="N18" s="9"/>
      <c r="O18" s="10">
        <f t="shared" si="2"/>
        <v>0</v>
      </c>
      <c r="P18" s="9"/>
      <c r="Q18" s="10">
        <f t="shared" si="3"/>
        <v>0</v>
      </c>
      <c r="R18" s="9"/>
      <c r="S18" s="10">
        <f t="shared" si="4"/>
        <v>0</v>
      </c>
      <c r="T18" s="9"/>
      <c r="U18" s="10">
        <f t="shared" si="5"/>
        <v>0</v>
      </c>
      <c r="V18" s="9"/>
      <c r="W18" s="10">
        <f t="shared" si="6"/>
        <v>0</v>
      </c>
      <c r="X18" s="9"/>
      <c r="Y18" s="10">
        <f t="shared" si="7"/>
        <v>0</v>
      </c>
      <c r="Z18" s="9"/>
      <c r="AA18" s="10">
        <f t="shared" si="8"/>
        <v>0</v>
      </c>
      <c r="AB18" s="9"/>
      <c r="AC18" s="10">
        <f t="shared" si="9"/>
        <v>0</v>
      </c>
      <c r="AD18" s="9"/>
      <c r="AE18" s="10">
        <f t="shared" si="10"/>
        <v>0</v>
      </c>
      <c r="AF18" s="9"/>
      <c r="AG18" s="10">
        <f t="shared" si="11"/>
        <v>0</v>
      </c>
      <c r="AH18" s="9"/>
      <c r="AI18" s="10">
        <f t="shared" si="12"/>
        <v>0</v>
      </c>
      <c r="AJ18" s="9"/>
      <c r="AK18" s="10">
        <f t="shared" si="13"/>
        <v>0</v>
      </c>
      <c r="AL18" s="9"/>
      <c r="AM18" s="10">
        <f t="shared" si="14"/>
        <v>0</v>
      </c>
      <c r="AN18" s="9"/>
      <c r="AO18" s="10">
        <f t="shared" si="15"/>
        <v>0</v>
      </c>
      <c r="AP18" s="9"/>
      <c r="AQ18" s="10">
        <f t="shared" si="16"/>
        <v>0</v>
      </c>
      <c r="AR18" s="9"/>
      <c r="AS18" s="10">
        <f t="shared" si="17"/>
        <v>0</v>
      </c>
      <c r="AT18" s="9"/>
      <c r="AU18" s="10">
        <f t="shared" si="18"/>
        <v>0</v>
      </c>
      <c r="AV18" s="9"/>
      <c r="AW18" s="10">
        <f t="shared" si="19"/>
        <v>0</v>
      </c>
      <c r="AX18" s="9"/>
      <c r="AY18" s="10">
        <f t="shared" si="20"/>
        <v>0</v>
      </c>
      <c r="AZ18" s="9"/>
      <c r="BA18" s="10">
        <f t="shared" si="21"/>
        <v>0</v>
      </c>
      <c r="BB18" s="9"/>
      <c r="BC18" s="10">
        <f t="shared" si="22"/>
        <v>0</v>
      </c>
      <c r="BD18" s="9"/>
      <c r="BE18" s="10">
        <f t="shared" si="23"/>
        <v>0</v>
      </c>
      <c r="BF18" s="9"/>
      <c r="BG18" s="10">
        <f t="shared" si="24"/>
        <v>0</v>
      </c>
      <c r="BH18" s="9"/>
      <c r="BI18" s="10">
        <f t="shared" si="25"/>
        <v>0</v>
      </c>
      <c r="BJ18" s="9"/>
      <c r="BK18" s="10">
        <f t="shared" si="26"/>
        <v>0</v>
      </c>
    </row>
    <row r="19" spans="1:63" ht="15" x14ac:dyDescent="0.2">
      <c r="A19" s="198"/>
      <c r="B19" s="44" t="s">
        <v>24</v>
      </c>
      <c r="C19" s="8">
        <v>7</v>
      </c>
      <c r="D19" s="9">
        <v>2</v>
      </c>
      <c r="E19" s="10">
        <f t="shared" si="27"/>
        <v>0.14000000000000001</v>
      </c>
      <c r="F19" s="9"/>
      <c r="G19" s="10">
        <f t="shared" si="28"/>
        <v>0</v>
      </c>
      <c r="H19" s="9"/>
      <c r="I19" s="10">
        <f t="shared" si="29"/>
        <v>0</v>
      </c>
      <c r="J19" s="9"/>
      <c r="K19" s="10">
        <f t="shared" si="0"/>
        <v>0</v>
      </c>
      <c r="L19" s="9"/>
      <c r="M19" s="10">
        <f t="shared" si="1"/>
        <v>0</v>
      </c>
      <c r="N19" s="9"/>
      <c r="O19" s="10">
        <f t="shared" si="2"/>
        <v>0</v>
      </c>
      <c r="P19" s="9"/>
      <c r="Q19" s="10">
        <f t="shared" si="3"/>
        <v>0</v>
      </c>
      <c r="R19" s="9"/>
      <c r="S19" s="10">
        <f t="shared" si="4"/>
        <v>0</v>
      </c>
      <c r="T19" s="9"/>
      <c r="U19" s="10">
        <f t="shared" si="5"/>
        <v>0</v>
      </c>
      <c r="V19" s="9"/>
      <c r="W19" s="10">
        <f t="shared" si="6"/>
        <v>0</v>
      </c>
      <c r="X19" s="9"/>
      <c r="Y19" s="10">
        <f t="shared" si="7"/>
        <v>0</v>
      </c>
      <c r="Z19" s="9"/>
      <c r="AA19" s="10">
        <f t="shared" si="8"/>
        <v>0</v>
      </c>
      <c r="AB19" s="9"/>
      <c r="AC19" s="10">
        <f t="shared" si="9"/>
        <v>0</v>
      </c>
      <c r="AD19" s="9"/>
      <c r="AE19" s="10">
        <f t="shared" si="10"/>
        <v>0</v>
      </c>
      <c r="AF19" s="9"/>
      <c r="AG19" s="10">
        <f t="shared" si="11"/>
        <v>0</v>
      </c>
      <c r="AH19" s="9"/>
      <c r="AI19" s="10">
        <f t="shared" si="12"/>
        <v>0</v>
      </c>
      <c r="AJ19" s="9"/>
      <c r="AK19" s="10">
        <f t="shared" si="13"/>
        <v>0</v>
      </c>
      <c r="AL19" s="9"/>
      <c r="AM19" s="10">
        <f t="shared" si="14"/>
        <v>0</v>
      </c>
      <c r="AN19" s="9"/>
      <c r="AO19" s="10">
        <f t="shared" si="15"/>
        <v>0</v>
      </c>
      <c r="AP19" s="9"/>
      <c r="AQ19" s="10">
        <f t="shared" si="16"/>
        <v>0</v>
      </c>
      <c r="AR19" s="9"/>
      <c r="AS19" s="10">
        <f t="shared" si="17"/>
        <v>0</v>
      </c>
      <c r="AT19" s="9"/>
      <c r="AU19" s="10">
        <f t="shared" si="18"/>
        <v>0</v>
      </c>
      <c r="AV19" s="9"/>
      <c r="AW19" s="10">
        <f t="shared" si="19"/>
        <v>0</v>
      </c>
      <c r="AX19" s="9"/>
      <c r="AY19" s="10">
        <f t="shared" si="20"/>
        <v>0</v>
      </c>
      <c r="AZ19" s="9"/>
      <c r="BA19" s="10">
        <f t="shared" si="21"/>
        <v>0</v>
      </c>
      <c r="BB19" s="9"/>
      <c r="BC19" s="10">
        <f t="shared" si="22"/>
        <v>0</v>
      </c>
      <c r="BD19" s="9"/>
      <c r="BE19" s="10">
        <f t="shared" si="23"/>
        <v>0</v>
      </c>
      <c r="BF19" s="9"/>
      <c r="BG19" s="10">
        <f t="shared" si="24"/>
        <v>0</v>
      </c>
      <c r="BH19" s="9"/>
      <c r="BI19" s="10">
        <f t="shared" si="25"/>
        <v>0</v>
      </c>
      <c r="BJ19" s="9"/>
      <c r="BK19" s="10">
        <f t="shared" si="26"/>
        <v>0</v>
      </c>
    </row>
    <row r="20" spans="1:63" ht="15" x14ac:dyDescent="0.2">
      <c r="A20" s="198"/>
      <c r="B20" s="27" t="s">
        <v>25</v>
      </c>
      <c r="C20" s="8">
        <v>7</v>
      </c>
      <c r="D20" s="9">
        <v>2</v>
      </c>
      <c r="E20" s="10">
        <f t="shared" si="27"/>
        <v>0.14000000000000001</v>
      </c>
      <c r="F20" s="9"/>
      <c r="G20" s="10">
        <f t="shared" si="28"/>
        <v>0</v>
      </c>
      <c r="H20" s="9"/>
      <c r="I20" s="10">
        <f t="shared" si="29"/>
        <v>0</v>
      </c>
      <c r="J20" s="9"/>
      <c r="K20" s="10">
        <f t="shared" si="0"/>
        <v>0</v>
      </c>
      <c r="L20" s="9"/>
      <c r="M20" s="10">
        <f t="shared" si="1"/>
        <v>0</v>
      </c>
      <c r="N20" s="9"/>
      <c r="O20" s="10">
        <f t="shared" si="2"/>
        <v>0</v>
      </c>
      <c r="P20" s="9"/>
      <c r="Q20" s="10">
        <f t="shared" si="3"/>
        <v>0</v>
      </c>
      <c r="R20" s="9"/>
      <c r="S20" s="10">
        <f t="shared" si="4"/>
        <v>0</v>
      </c>
      <c r="T20" s="9"/>
      <c r="U20" s="10">
        <f t="shared" si="5"/>
        <v>0</v>
      </c>
      <c r="V20" s="9"/>
      <c r="W20" s="10">
        <f t="shared" si="6"/>
        <v>0</v>
      </c>
      <c r="X20" s="9"/>
      <c r="Y20" s="10">
        <f t="shared" si="7"/>
        <v>0</v>
      </c>
      <c r="Z20" s="9"/>
      <c r="AA20" s="10">
        <f t="shared" si="8"/>
        <v>0</v>
      </c>
      <c r="AB20" s="9"/>
      <c r="AC20" s="10">
        <f t="shared" si="9"/>
        <v>0</v>
      </c>
      <c r="AD20" s="9"/>
      <c r="AE20" s="10">
        <f t="shared" si="10"/>
        <v>0</v>
      </c>
      <c r="AF20" s="9"/>
      <c r="AG20" s="10">
        <f t="shared" si="11"/>
        <v>0</v>
      </c>
      <c r="AH20" s="9"/>
      <c r="AI20" s="10">
        <f t="shared" si="12"/>
        <v>0</v>
      </c>
      <c r="AJ20" s="9"/>
      <c r="AK20" s="10">
        <f t="shared" si="13"/>
        <v>0</v>
      </c>
      <c r="AL20" s="9"/>
      <c r="AM20" s="10">
        <f t="shared" si="14"/>
        <v>0</v>
      </c>
      <c r="AN20" s="9"/>
      <c r="AO20" s="10">
        <f t="shared" si="15"/>
        <v>0</v>
      </c>
      <c r="AP20" s="9"/>
      <c r="AQ20" s="10">
        <f t="shared" si="16"/>
        <v>0</v>
      </c>
      <c r="AR20" s="9"/>
      <c r="AS20" s="10">
        <f t="shared" si="17"/>
        <v>0</v>
      </c>
      <c r="AT20" s="9"/>
      <c r="AU20" s="10">
        <f t="shared" si="18"/>
        <v>0</v>
      </c>
      <c r="AV20" s="9"/>
      <c r="AW20" s="10">
        <f t="shared" si="19"/>
        <v>0</v>
      </c>
      <c r="AX20" s="9"/>
      <c r="AY20" s="10">
        <f t="shared" si="20"/>
        <v>0</v>
      </c>
      <c r="AZ20" s="9"/>
      <c r="BA20" s="10">
        <f t="shared" si="21"/>
        <v>0</v>
      </c>
      <c r="BB20" s="9"/>
      <c r="BC20" s="10">
        <f t="shared" si="22"/>
        <v>0</v>
      </c>
      <c r="BD20" s="9"/>
      <c r="BE20" s="10">
        <f t="shared" si="23"/>
        <v>0</v>
      </c>
      <c r="BF20" s="9"/>
      <c r="BG20" s="10">
        <f t="shared" si="24"/>
        <v>0</v>
      </c>
      <c r="BH20" s="9"/>
      <c r="BI20" s="10">
        <f t="shared" si="25"/>
        <v>0</v>
      </c>
      <c r="BJ20" s="9"/>
      <c r="BK20" s="10">
        <f t="shared" si="26"/>
        <v>0</v>
      </c>
    </row>
    <row r="21" spans="1:63" ht="16.5" thickBot="1" x14ac:dyDescent="0.3">
      <c r="A21" s="199"/>
      <c r="B21" s="41" t="s">
        <v>6</v>
      </c>
      <c r="C21" s="11">
        <f>SUM(C12:C20)</f>
        <v>80</v>
      </c>
      <c r="D21" s="12"/>
      <c r="E21" s="13">
        <f>SUM(E12:E20)</f>
        <v>3.1000000000000005</v>
      </c>
      <c r="F21" s="12"/>
      <c r="G21" s="13">
        <f>SUM(G12:G20)</f>
        <v>0</v>
      </c>
      <c r="H21" s="12"/>
      <c r="I21" s="13">
        <f>SUM(I12:I20)</f>
        <v>0</v>
      </c>
      <c r="J21" s="12"/>
      <c r="K21" s="13">
        <f>SUM(K12:K20)</f>
        <v>0</v>
      </c>
      <c r="L21" s="12"/>
      <c r="M21" s="13">
        <f>SUM(M12:M20)</f>
        <v>0</v>
      </c>
      <c r="N21" s="12"/>
      <c r="O21" s="13">
        <f>SUM(O12:O20)</f>
        <v>0</v>
      </c>
      <c r="P21" s="12"/>
      <c r="Q21" s="13">
        <f>SUM(Q12:Q20)</f>
        <v>0</v>
      </c>
      <c r="R21" s="12"/>
      <c r="S21" s="13">
        <f>SUM(S12:S20)</f>
        <v>0</v>
      </c>
      <c r="T21" s="12"/>
      <c r="U21" s="13">
        <f>SUM(U12:U20)</f>
        <v>0</v>
      </c>
      <c r="V21" s="12"/>
      <c r="W21" s="13">
        <f>SUM(W12:W20)</f>
        <v>0</v>
      </c>
      <c r="X21" s="12"/>
      <c r="Y21" s="13">
        <f>SUM(Y12:Y20)</f>
        <v>0</v>
      </c>
      <c r="Z21" s="12"/>
      <c r="AA21" s="13">
        <f>SUM(AA12:AA20)</f>
        <v>0</v>
      </c>
      <c r="AB21" s="12"/>
      <c r="AC21" s="13">
        <f>SUM(AC12:AC20)</f>
        <v>0</v>
      </c>
      <c r="AD21" s="12"/>
      <c r="AE21" s="13">
        <f>SUM(AE12:AE20)</f>
        <v>0</v>
      </c>
      <c r="AF21" s="12"/>
      <c r="AG21" s="13">
        <f>SUM(AG12:AG20)</f>
        <v>0</v>
      </c>
      <c r="AH21" s="12"/>
      <c r="AI21" s="13">
        <f>SUM(AI12:AI20)</f>
        <v>0</v>
      </c>
      <c r="AJ21" s="12"/>
      <c r="AK21" s="13">
        <f>SUM(AK12:AK20)</f>
        <v>0</v>
      </c>
      <c r="AL21" s="12"/>
      <c r="AM21" s="13">
        <f>SUM(AM12:AM20)</f>
        <v>0</v>
      </c>
      <c r="AN21" s="12"/>
      <c r="AO21" s="13">
        <f>SUM(AO12:AO20)</f>
        <v>0</v>
      </c>
      <c r="AP21" s="12"/>
      <c r="AQ21" s="13">
        <f>SUM(AQ12:AQ20)</f>
        <v>0</v>
      </c>
      <c r="AR21" s="12"/>
      <c r="AS21" s="13">
        <f>SUM(AS12:AS20)</f>
        <v>0</v>
      </c>
      <c r="AT21" s="12"/>
      <c r="AU21" s="13">
        <f>SUM(AU12:AU20)</f>
        <v>0</v>
      </c>
      <c r="AV21" s="12"/>
      <c r="AW21" s="13">
        <f>SUM(AW12:AW20)</f>
        <v>0</v>
      </c>
      <c r="AX21" s="12"/>
      <c r="AY21" s="13">
        <f>SUM(AY12:AY20)</f>
        <v>0</v>
      </c>
      <c r="AZ21" s="12"/>
      <c r="BA21" s="13">
        <f>SUM(BA12:BA20)</f>
        <v>0</v>
      </c>
      <c r="BB21" s="12"/>
      <c r="BC21" s="13">
        <f>SUM(BC12:BC20)</f>
        <v>0</v>
      </c>
      <c r="BD21" s="12"/>
      <c r="BE21" s="13">
        <f>SUM(BE12:BE20)</f>
        <v>0</v>
      </c>
      <c r="BF21" s="12"/>
      <c r="BG21" s="13">
        <f>SUM(BG12:BG20)</f>
        <v>0</v>
      </c>
      <c r="BH21" s="12"/>
      <c r="BI21" s="13">
        <f>SUM(BI12:BI20)</f>
        <v>0</v>
      </c>
      <c r="BJ21" s="12"/>
      <c r="BK21" s="13">
        <f>SUM(BK12:BK20)</f>
        <v>0</v>
      </c>
    </row>
    <row r="22" spans="1:63" x14ac:dyDescent="0.2">
      <c r="A22" s="14"/>
      <c r="B22" s="5"/>
      <c r="C22" s="15"/>
      <c r="D22" s="16"/>
      <c r="E22" s="17"/>
      <c r="F22" s="16"/>
      <c r="G22" s="17"/>
      <c r="H22" s="16"/>
      <c r="I22" s="17"/>
      <c r="J22" s="16"/>
      <c r="K22" s="17"/>
      <c r="L22" s="16"/>
      <c r="M22" s="17"/>
      <c r="N22" s="16"/>
      <c r="O22" s="17"/>
      <c r="P22" s="16"/>
      <c r="Q22" s="17"/>
      <c r="R22" s="16"/>
      <c r="S22" s="17"/>
      <c r="T22" s="16"/>
      <c r="U22" s="17"/>
      <c r="V22" s="16"/>
      <c r="W22" s="17"/>
      <c r="X22" s="16"/>
      <c r="Y22" s="17"/>
      <c r="Z22" s="16"/>
      <c r="AA22" s="17"/>
      <c r="AB22" s="16"/>
      <c r="AC22" s="17"/>
      <c r="AD22" s="16"/>
      <c r="AE22" s="17"/>
      <c r="AF22" s="16"/>
      <c r="AG22" s="17"/>
      <c r="AH22" s="16"/>
      <c r="AI22" s="17"/>
      <c r="AJ22" s="16"/>
      <c r="AK22" s="17"/>
      <c r="AL22" s="16"/>
      <c r="AM22" s="17"/>
      <c r="AN22" s="16"/>
      <c r="AO22" s="17"/>
      <c r="AP22" s="16"/>
      <c r="AQ22" s="17"/>
      <c r="AR22" s="16"/>
      <c r="AS22" s="17"/>
      <c r="AT22" s="16"/>
      <c r="AU22" s="17"/>
      <c r="AV22" s="16"/>
      <c r="AW22" s="17"/>
      <c r="AX22" s="16"/>
      <c r="AY22" s="17"/>
      <c r="AZ22" s="16"/>
      <c r="BA22" s="17"/>
      <c r="BB22" s="16"/>
      <c r="BC22" s="17"/>
      <c r="BD22" s="16"/>
      <c r="BE22" s="17"/>
      <c r="BF22" s="16"/>
      <c r="BG22" s="17"/>
      <c r="BH22" s="16"/>
      <c r="BI22" s="17"/>
      <c r="BJ22" s="16"/>
      <c r="BK22" s="17"/>
    </row>
    <row r="23" spans="1:63" ht="15" x14ac:dyDescent="0.2">
      <c r="A23" s="266" t="s">
        <v>16</v>
      </c>
      <c r="B23" s="27" t="s">
        <v>7</v>
      </c>
      <c r="C23" s="29">
        <v>1</v>
      </c>
      <c r="D23" s="9"/>
      <c r="E23" s="10">
        <f t="shared" ref="E23:E28" si="30">C23*D23/100</f>
        <v>0</v>
      </c>
      <c r="F23" s="9"/>
      <c r="G23" s="10">
        <f>C23*F23/100</f>
        <v>0</v>
      </c>
      <c r="H23" s="9"/>
      <c r="I23" s="10">
        <f>C23*H23/100</f>
        <v>0</v>
      </c>
      <c r="J23" s="9"/>
      <c r="K23" s="10">
        <f t="shared" ref="K23:K28" si="31">I23*J23/100</f>
        <v>0</v>
      </c>
      <c r="L23" s="9"/>
      <c r="M23" s="10">
        <f t="shared" ref="M23:M28" si="32">K23*L23/100</f>
        <v>0</v>
      </c>
      <c r="N23" s="9"/>
      <c r="O23" s="10">
        <f t="shared" ref="O23:O28" si="33">M23*N23/100</f>
        <v>0</v>
      </c>
      <c r="P23" s="9"/>
      <c r="Q23" s="10">
        <f t="shared" ref="Q23:Q28" si="34">O23*P23/100</f>
        <v>0</v>
      </c>
      <c r="R23" s="9"/>
      <c r="S23" s="10">
        <f t="shared" ref="S23:S28" si="35">Q23*R23/100</f>
        <v>0</v>
      </c>
      <c r="T23" s="9"/>
      <c r="U23" s="10">
        <f t="shared" ref="U23:U28" si="36">S23*T23/100</f>
        <v>0</v>
      </c>
      <c r="V23" s="9"/>
      <c r="W23" s="10">
        <f t="shared" ref="W23:W28" si="37">U23*V23/100</f>
        <v>0</v>
      </c>
      <c r="X23" s="9"/>
      <c r="Y23" s="10">
        <f t="shared" ref="Y23:Y28" si="38">W23*X23/100</f>
        <v>0</v>
      </c>
      <c r="Z23" s="9"/>
      <c r="AA23" s="10">
        <f t="shared" ref="AA23:AA28" si="39">Y23*Z23/100</f>
        <v>0</v>
      </c>
      <c r="AB23" s="9"/>
      <c r="AC23" s="10">
        <f t="shared" ref="AC23:AC28" si="40">AA23*AB23/100</f>
        <v>0</v>
      </c>
      <c r="AD23" s="9"/>
      <c r="AE23" s="10">
        <f t="shared" ref="AE23:AE28" si="41">AC23*AD23/100</f>
        <v>0</v>
      </c>
      <c r="AF23" s="9"/>
      <c r="AG23" s="10">
        <f t="shared" ref="AG23:AG28" si="42">AE23*AF23/100</f>
        <v>0</v>
      </c>
      <c r="AH23" s="9"/>
      <c r="AI23" s="10">
        <f t="shared" ref="AI23:AI28" si="43">AG23*AH23/100</f>
        <v>0</v>
      </c>
      <c r="AJ23" s="9"/>
      <c r="AK23" s="10">
        <f t="shared" ref="AK23:AK28" si="44">AI23*AJ23/100</f>
        <v>0</v>
      </c>
      <c r="AL23" s="9"/>
      <c r="AM23" s="10">
        <f t="shared" ref="AM23:AM28" si="45">AK23*AL23/100</f>
        <v>0</v>
      </c>
      <c r="AN23" s="9"/>
      <c r="AO23" s="10">
        <f t="shared" ref="AO23:AO28" si="46">AM23*AN23/100</f>
        <v>0</v>
      </c>
      <c r="AP23" s="9"/>
      <c r="AQ23" s="10">
        <f t="shared" ref="AQ23:AQ28" si="47">AO23*AP23/100</f>
        <v>0</v>
      </c>
      <c r="AR23" s="9"/>
      <c r="AS23" s="10">
        <f t="shared" ref="AS23:AS28" si="48">AQ23*AR23/100</f>
        <v>0</v>
      </c>
      <c r="AT23" s="9"/>
      <c r="AU23" s="10">
        <f t="shared" ref="AU23:AU28" si="49">AS23*AT23/100</f>
        <v>0</v>
      </c>
      <c r="AV23" s="9"/>
      <c r="AW23" s="10">
        <f t="shared" ref="AW23:AW28" si="50">AU23*AV23/100</f>
        <v>0</v>
      </c>
      <c r="AX23" s="9"/>
      <c r="AY23" s="10">
        <f t="shared" ref="AY23:AY28" si="51">AW23*AX23/100</f>
        <v>0</v>
      </c>
      <c r="AZ23" s="9"/>
      <c r="BA23" s="10">
        <f t="shared" ref="BA23:BA28" si="52">AY23*AZ23/100</f>
        <v>0</v>
      </c>
      <c r="BB23" s="9"/>
      <c r="BC23" s="10">
        <f t="shared" ref="BC23:BC28" si="53">BA23*BB23/100</f>
        <v>0</v>
      </c>
      <c r="BD23" s="9"/>
      <c r="BE23" s="10">
        <f t="shared" ref="BE23:BE28" si="54">BC23*BD23/100</f>
        <v>0</v>
      </c>
      <c r="BF23" s="9"/>
      <c r="BG23" s="10">
        <f t="shared" ref="BG23:BG28" si="55">BE23*BF23/100</f>
        <v>0</v>
      </c>
      <c r="BH23" s="9"/>
      <c r="BI23" s="10">
        <f t="shared" ref="BI23:BI28" si="56">BG23*BH23/100</f>
        <v>0</v>
      </c>
      <c r="BJ23" s="9"/>
      <c r="BK23" s="10">
        <f t="shared" ref="BK23:BK28" si="57">BI23*BJ23/100</f>
        <v>0</v>
      </c>
    </row>
    <row r="24" spans="1:63" ht="15" x14ac:dyDescent="0.2">
      <c r="A24" s="266"/>
      <c r="B24" s="27" t="s">
        <v>8</v>
      </c>
      <c r="C24" s="29">
        <v>1</v>
      </c>
      <c r="D24" s="9"/>
      <c r="E24" s="10">
        <f t="shared" si="30"/>
        <v>0</v>
      </c>
      <c r="F24" s="9"/>
      <c r="G24" s="10">
        <f t="shared" ref="G24:G28" si="58">C24*F24/100</f>
        <v>0</v>
      </c>
      <c r="H24" s="9"/>
      <c r="I24" s="10">
        <f t="shared" ref="I24:I28" si="59">C24*H24/100</f>
        <v>0</v>
      </c>
      <c r="J24" s="9"/>
      <c r="K24" s="10">
        <f t="shared" si="31"/>
        <v>0</v>
      </c>
      <c r="L24" s="9"/>
      <c r="M24" s="10">
        <f t="shared" si="32"/>
        <v>0</v>
      </c>
      <c r="N24" s="9"/>
      <c r="O24" s="10">
        <f t="shared" si="33"/>
        <v>0</v>
      </c>
      <c r="P24" s="9"/>
      <c r="Q24" s="10">
        <f t="shared" si="34"/>
        <v>0</v>
      </c>
      <c r="R24" s="9"/>
      <c r="S24" s="10">
        <f t="shared" si="35"/>
        <v>0</v>
      </c>
      <c r="T24" s="9"/>
      <c r="U24" s="10">
        <f t="shared" si="36"/>
        <v>0</v>
      </c>
      <c r="V24" s="9"/>
      <c r="W24" s="10">
        <f t="shared" si="37"/>
        <v>0</v>
      </c>
      <c r="X24" s="9"/>
      <c r="Y24" s="10">
        <f t="shared" si="38"/>
        <v>0</v>
      </c>
      <c r="Z24" s="9"/>
      <c r="AA24" s="10">
        <f t="shared" si="39"/>
        <v>0</v>
      </c>
      <c r="AB24" s="9"/>
      <c r="AC24" s="10">
        <f t="shared" si="40"/>
        <v>0</v>
      </c>
      <c r="AD24" s="9"/>
      <c r="AE24" s="10">
        <f t="shared" si="41"/>
        <v>0</v>
      </c>
      <c r="AF24" s="9"/>
      <c r="AG24" s="10">
        <f t="shared" si="42"/>
        <v>0</v>
      </c>
      <c r="AH24" s="9"/>
      <c r="AI24" s="10">
        <f t="shared" si="43"/>
        <v>0</v>
      </c>
      <c r="AJ24" s="9"/>
      <c r="AK24" s="10">
        <f t="shared" si="44"/>
        <v>0</v>
      </c>
      <c r="AL24" s="9"/>
      <c r="AM24" s="10">
        <f t="shared" si="45"/>
        <v>0</v>
      </c>
      <c r="AN24" s="9"/>
      <c r="AO24" s="10">
        <f t="shared" si="46"/>
        <v>0</v>
      </c>
      <c r="AP24" s="9"/>
      <c r="AQ24" s="10">
        <f t="shared" si="47"/>
        <v>0</v>
      </c>
      <c r="AR24" s="9"/>
      <c r="AS24" s="10">
        <f t="shared" si="48"/>
        <v>0</v>
      </c>
      <c r="AT24" s="9"/>
      <c r="AU24" s="10">
        <f t="shared" si="49"/>
        <v>0</v>
      </c>
      <c r="AV24" s="9"/>
      <c r="AW24" s="10">
        <f t="shared" si="50"/>
        <v>0</v>
      </c>
      <c r="AX24" s="9"/>
      <c r="AY24" s="10">
        <f t="shared" si="51"/>
        <v>0</v>
      </c>
      <c r="AZ24" s="9"/>
      <c r="BA24" s="10">
        <f t="shared" si="52"/>
        <v>0</v>
      </c>
      <c r="BB24" s="9"/>
      <c r="BC24" s="10">
        <f t="shared" si="53"/>
        <v>0</v>
      </c>
      <c r="BD24" s="9"/>
      <c r="BE24" s="10">
        <f t="shared" si="54"/>
        <v>0</v>
      </c>
      <c r="BF24" s="9"/>
      <c r="BG24" s="10">
        <f t="shared" si="55"/>
        <v>0</v>
      </c>
      <c r="BH24" s="9"/>
      <c r="BI24" s="10">
        <f t="shared" si="56"/>
        <v>0</v>
      </c>
      <c r="BJ24" s="9"/>
      <c r="BK24" s="10">
        <f t="shared" si="57"/>
        <v>0</v>
      </c>
    </row>
    <row r="25" spans="1:63" ht="15" x14ac:dyDescent="0.2">
      <c r="A25" s="266"/>
      <c r="B25" s="27" t="s">
        <v>9</v>
      </c>
      <c r="C25" s="29">
        <v>1</v>
      </c>
      <c r="D25" s="9"/>
      <c r="E25" s="10">
        <f t="shared" si="30"/>
        <v>0</v>
      </c>
      <c r="F25" s="9"/>
      <c r="G25" s="10">
        <f t="shared" si="58"/>
        <v>0</v>
      </c>
      <c r="H25" s="9"/>
      <c r="I25" s="10">
        <f t="shared" si="59"/>
        <v>0</v>
      </c>
      <c r="J25" s="9"/>
      <c r="K25" s="10">
        <f t="shared" si="31"/>
        <v>0</v>
      </c>
      <c r="L25" s="9"/>
      <c r="M25" s="10">
        <f t="shared" si="32"/>
        <v>0</v>
      </c>
      <c r="N25" s="9"/>
      <c r="O25" s="10">
        <f t="shared" si="33"/>
        <v>0</v>
      </c>
      <c r="P25" s="9"/>
      <c r="Q25" s="10">
        <f t="shared" si="34"/>
        <v>0</v>
      </c>
      <c r="R25" s="9"/>
      <c r="S25" s="10">
        <f t="shared" si="35"/>
        <v>0</v>
      </c>
      <c r="T25" s="9"/>
      <c r="U25" s="10">
        <f t="shared" si="36"/>
        <v>0</v>
      </c>
      <c r="V25" s="9"/>
      <c r="W25" s="10">
        <f t="shared" si="37"/>
        <v>0</v>
      </c>
      <c r="X25" s="9"/>
      <c r="Y25" s="10">
        <f t="shared" si="38"/>
        <v>0</v>
      </c>
      <c r="Z25" s="9"/>
      <c r="AA25" s="10">
        <f t="shared" si="39"/>
        <v>0</v>
      </c>
      <c r="AB25" s="9"/>
      <c r="AC25" s="10">
        <f t="shared" si="40"/>
        <v>0</v>
      </c>
      <c r="AD25" s="9"/>
      <c r="AE25" s="10">
        <f t="shared" si="41"/>
        <v>0</v>
      </c>
      <c r="AF25" s="9"/>
      <c r="AG25" s="10">
        <f t="shared" si="42"/>
        <v>0</v>
      </c>
      <c r="AH25" s="9"/>
      <c r="AI25" s="10">
        <f t="shared" si="43"/>
        <v>0</v>
      </c>
      <c r="AJ25" s="9"/>
      <c r="AK25" s="10">
        <f t="shared" si="44"/>
        <v>0</v>
      </c>
      <c r="AL25" s="9"/>
      <c r="AM25" s="10">
        <f t="shared" si="45"/>
        <v>0</v>
      </c>
      <c r="AN25" s="9"/>
      <c r="AO25" s="10">
        <f t="shared" si="46"/>
        <v>0</v>
      </c>
      <c r="AP25" s="9"/>
      <c r="AQ25" s="10">
        <f t="shared" si="47"/>
        <v>0</v>
      </c>
      <c r="AR25" s="9"/>
      <c r="AS25" s="10">
        <f t="shared" si="48"/>
        <v>0</v>
      </c>
      <c r="AT25" s="9"/>
      <c r="AU25" s="10">
        <f t="shared" si="49"/>
        <v>0</v>
      </c>
      <c r="AV25" s="9"/>
      <c r="AW25" s="10">
        <f t="shared" si="50"/>
        <v>0</v>
      </c>
      <c r="AX25" s="9"/>
      <c r="AY25" s="10">
        <f t="shared" si="51"/>
        <v>0</v>
      </c>
      <c r="AZ25" s="9"/>
      <c r="BA25" s="10">
        <f t="shared" si="52"/>
        <v>0</v>
      </c>
      <c r="BB25" s="9"/>
      <c r="BC25" s="10">
        <f t="shared" si="53"/>
        <v>0</v>
      </c>
      <c r="BD25" s="9"/>
      <c r="BE25" s="10">
        <f t="shared" si="54"/>
        <v>0</v>
      </c>
      <c r="BF25" s="9"/>
      <c r="BG25" s="10">
        <f t="shared" si="55"/>
        <v>0</v>
      </c>
      <c r="BH25" s="9"/>
      <c r="BI25" s="10">
        <f t="shared" si="56"/>
        <v>0</v>
      </c>
      <c r="BJ25" s="9"/>
      <c r="BK25" s="10">
        <f t="shared" si="57"/>
        <v>0</v>
      </c>
    </row>
    <row r="26" spans="1:63" ht="15" x14ac:dyDescent="0.2">
      <c r="A26" s="266"/>
      <c r="B26" s="27" t="s">
        <v>10</v>
      </c>
      <c r="C26" s="29">
        <v>1</v>
      </c>
      <c r="D26" s="9"/>
      <c r="E26" s="10">
        <f t="shared" si="30"/>
        <v>0</v>
      </c>
      <c r="F26" s="9"/>
      <c r="G26" s="10">
        <f t="shared" si="58"/>
        <v>0</v>
      </c>
      <c r="H26" s="9"/>
      <c r="I26" s="10">
        <f t="shared" si="59"/>
        <v>0</v>
      </c>
      <c r="J26" s="9"/>
      <c r="K26" s="10">
        <f t="shared" si="31"/>
        <v>0</v>
      </c>
      <c r="L26" s="9"/>
      <c r="M26" s="10">
        <f t="shared" si="32"/>
        <v>0</v>
      </c>
      <c r="N26" s="9"/>
      <c r="O26" s="10">
        <f t="shared" si="33"/>
        <v>0</v>
      </c>
      <c r="P26" s="9"/>
      <c r="Q26" s="10">
        <f t="shared" si="34"/>
        <v>0</v>
      </c>
      <c r="R26" s="9"/>
      <c r="S26" s="10">
        <f t="shared" si="35"/>
        <v>0</v>
      </c>
      <c r="T26" s="9"/>
      <c r="U26" s="10">
        <f t="shared" si="36"/>
        <v>0</v>
      </c>
      <c r="V26" s="9"/>
      <c r="W26" s="10">
        <f t="shared" si="37"/>
        <v>0</v>
      </c>
      <c r="X26" s="9"/>
      <c r="Y26" s="10">
        <f t="shared" si="38"/>
        <v>0</v>
      </c>
      <c r="Z26" s="9"/>
      <c r="AA26" s="10">
        <f t="shared" si="39"/>
        <v>0</v>
      </c>
      <c r="AB26" s="9"/>
      <c r="AC26" s="10">
        <f t="shared" si="40"/>
        <v>0</v>
      </c>
      <c r="AD26" s="9"/>
      <c r="AE26" s="10">
        <f t="shared" si="41"/>
        <v>0</v>
      </c>
      <c r="AF26" s="9"/>
      <c r="AG26" s="10">
        <f t="shared" si="42"/>
        <v>0</v>
      </c>
      <c r="AH26" s="9"/>
      <c r="AI26" s="10">
        <f t="shared" si="43"/>
        <v>0</v>
      </c>
      <c r="AJ26" s="9"/>
      <c r="AK26" s="10">
        <f t="shared" si="44"/>
        <v>0</v>
      </c>
      <c r="AL26" s="9"/>
      <c r="AM26" s="10">
        <f t="shared" si="45"/>
        <v>0</v>
      </c>
      <c r="AN26" s="9"/>
      <c r="AO26" s="10">
        <f t="shared" si="46"/>
        <v>0</v>
      </c>
      <c r="AP26" s="9"/>
      <c r="AQ26" s="10">
        <f t="shared" si="47"/>
        <v>0</v>
      </c>
      <c r="AR26" s="9"/>
      <c r="AS26" s="10">
        <f t="shared" si="48"/>
        <v>0</v>
      </c>
      <c r="AT26" s="9"/>
      <c r="AU26" s="10">
        <f t="shared" si="49"/>
        <v>0</v>
      </c>
      <c r="AV26" s="9"/>
      <c r="AW26" s="10">
        <f t="shared" si="50"/>
        <v>0</v>
      </c>
      <c r="AX26" s="9"/>
      <c r="AY26" s="10">
        <f t="shared" si="51"/>
        <v>0</v>
      </c>
      <c r="AZ26" s="9"/>
      <c r="BA26" s="10">
        <f t="shared" si="52"/>
        <v>0</v>
      </c>
      <c r="BB26" s="9"/>
      <c r="BC26" s="10">
        <f t="shared" si="53"/>
        <v>0</v>
      </c>
      <c r="BD26" s="9"/>
      <c r="BE26" s="10">
        <f t="shared" si="54"/>
        <v>0</v>
      </c>
      <c r="BF26" s="9"/>
      <c r="BG26" s="10">
        <f t="shared" si="55"/>
        <v>0</v>
      </c>
      <c r="BH26" s="9"/>
      <c r="BI26" s="10">
        <f t="shared" si="56"/>
        <v>0</v>
      </c>
      <c r="BJ26" s="9"/>
      <c r="BK26" s="10">
        <f t="shared" si="57"/>
        <v>0</v>
      </c>
    </row>
    <row r="27" spans="1:63" ht="15" x14ac:dyDescent="0.2">
      <c r="A27" s="266"/>
      <c r="B27" s="27" t="s">
        <v>11</v>
      </c>
      <c r="C27" s="29">
        <v>1</v>
      </c>
      <c r="D27" s="9"/>
      <c r="E27" s="10">
        <f t="shared" si="30"/>
        <v>0</v>
      </c>
      <c r="F27" s="9"/>
      <c r="G27" s="10">
        <f t="shared" si="58"/>
        <v>0</v>
      </c>
      <c r="H27" s="9"/>
      <c r="I27" s="10">
        <f t="shared" si="59"/>
        <v>0</v>
      </c>
      <c r="J27" s="9"/>
      <c r="K27" s="10">
        <f t="shared" si="31"/>
        <v>0</v>
      </c>
      <c r="L27" s="9"/>
      <c r="M27" s="10">
        <f t="shared" si="32"/>
        <v>0</v>
      </c>
      <c r="N27" s="9"/>
      <c r="O27" s="10">
        <f t="shared" si="33"/>
        <v>0</v>
      </c>
      <c r="P27" s="9"/>
      <c r="Q27" s="10">
        <f t="shared" si="34"/>
        <v>0</v>
      </c>
      <c r="R27" s="9"/>
      <c r="S27" s="10">
        <f t="shared" si="35"/>
        <v>0</v>
      </c>
      <c r="T27" s="9"/>
      <c r="U27" s="10">
        <f t="shared" si="36"/>
        <v>0</v>
      </c>
      <c r="V27" s="9"/>
      <c r="W27" s="10">
        <f t="shared" si="37"/>
        <v>0</v>
      </c>
      <c r="X27" s="9"/>
      <c r="Y27" s="10">
        <f t="shared" si="38"/>
        <v>0</v>
      </c>
      <c r="Z27" s="9"/>
      <c r="AA27" s="10">
        <f t="shared" si="39"/>
        <v>0</v>
      </c>
      <c r="AB27" s="9"/>
      <c r="AC27" s="10">
        <f t="shared" si="40"/>
        <v>0</v>
      </c>
      <c r="AD27" s="9"/>
      <c r="AE27" s="10">
        <f t="shared" si="41"/>
        <v>0</v>
      </c>
      <c r="AF27" s="9"/>
      <c r="AG27" s="10">
        <f t="shared" si="42"/>
        <v>0</v>
      </c>
      <c r="AH27" s="9"/>
      <c r="AI27" s="10">
        <f t="shared" si="43"/>
        <v>0</v>
      </c>
      <c r="AJ27" s="9"/>
      <c r="AK27" s="10">
        <f t="shared" si="44"/>
        <v>0</v>
      </c>
      <c r="AL27" s="9"/>
      <c r="AM27" s="10">
        <f t="shared" si="45"/>
        <v>0</v>
      </c>
      <c r="AN27" s="9"/>
      <c r="AO27" s="10">
        <f t="shared" si="46"/>
        <v>0</v>
      </c>
      <c r="AP27" s="9"/>
      <c r="AQ27" s="10">
        <f t="shared" si="47"/>
        <v>0</v>
      </c>
      <c r="AR27" s="9"/>
      <c r="AS27" s="10">
        <f t="shared" si="48"/>
        <v>0</v>
      </c>
      <c r="AT27" s="9"/>
      <c r="AU27" s="10">
        <f t="shared" si="49"/>
        <v>0</v>
      </c>
      <c r="AV27" s="9"/>
      <c r="AW27" s="10">
        <f t="shared" si="50"/>
        <v>0</v>
      </c>
      <c r="AX27" s="9"/>
      <c r="AY27" s="10">
        <f t="shared" si="51"/>
        <v>0</v>
      </c>
      <c r="AZ27" s="9"/>
      <c r="BA27" s="10">
        <f t="shared" si="52"/>
        <v>0</v>
      </c>
      <c r="BB27" s="9"/>
      <c r="BC27" s="10">
        <f t="shared" si="53"/>
        <v>0</v>
      </c>
      <c r="BD27" s="9"/>
      <c r="BE27" s="10">
        <f t="shared" si="54"/>
        <v>0</v>
      </c>
      <c r="BF27" s="9"/>
      <c r="BG27" s="10">
        <f t="shared" si="55"/>
        <v>0</v>
      </c>
      <c r="BH27" s="9"/>
      <c r="BI27" s="10">
        <f t="shared" si="56"/>
        <v>0</v>
      </c>
      <c r="BJ27" s="9"/>
      <c r="BK27" s="10">
        <f t="shared" si="57"/>
        <v>0</v>
      </c>
    </row>
    <row r="28" spans="1:63" ht="15" x14ac:dyDescent="0.2">
      <c r="A28" s="266"/>
      <c r="B28" s="27" t="s">
        <v>12</v>
      </c>
      <c r="C28" s="29">
        <v>5</v>
      </c>
      <c r="D28" s="9"/>
      <c r="E28" s="10">
        <f t="shared" si="30"/>
        <v>0</v>
      </c>
      <c r="F28" s="9"/>
      <c r="G28" s="10">
        <f t="shared" si="58"/>
        <v>0</v>
      </c>
      <c r="H28" s="9"/>
      <c r="I28" s="10">
        <f t="shared" si="59"/>
        <v>0</v>
      </c>
      <c r="J28" s="9"/>
      <c r="K28" s="10">
        <f t="shared" si="31"/>
        <v>0</v>
      </c>
      <c r="L28" s="9"/>
      <c r="M28" s="10">
        <f t="shared" si="32"/>
        <v>0</v>
      </c>
      <c r="N28" s="9"/>
      <c r="O28" s="10">
        <f t="shared" si="33"/>
        <v>0</v>
      </c>
      <c r="P28" s="9"/>
      <c r="Q28" s="10">
        <f t="shared" si="34"/>
        <v>0</v>
      </c>
      <c r="R28" s="9"/>
      <c r="S28" s="10">
        <f t="shared" si="35"/>
        <v>0</v>
      </c>
      <c r="T28" s="9"/>
      <c r="U28" s="10">
        <f t="shared" si="36"/>
        <v>0</v>
      </c>
      <c r="V28" s="9"/>
      <c r="W28" s="10">
        <f t="shared" si="37"/>
        <v>0</v>
      </c>
      <c r="X28" s="9"/>
      <c r="Y28" s="10">
        <f t="shared" si="38"/>
        <v>0</v>
      </c>
      <c r="Z28" s="9"/>
      <c r="AA28" s="10">
        <f t="shared" si="39"/>
        <v>0</v>
      </c>
      <c r="AB28" s="9"/>
      <c r="AC28" s="10">
        <f t="shared" si="40"/>
        <v>0</v>
      </c>
      <c r="AD28" s="9"/>
      <c r="AE28" s="10">
        <f t="shared" si="41"/>
        <v>0</v>
      </c>
      <c r="AF28" s="9"/>
      <c r="AG28" s="10">
        <f t="shared" si="42"/>
        <v>0</v>
      </c>
      <c r="AH28" s="9"/>
      <c r="AI28" s="10">
        <f t="shared" si="43"/>
        <v>0</v>
      </c>
      <c r="AJ28" s="9"/>
      <c r="AK28" s="10">
        <f t="shared" si="44"/>
        <v>0</v>
      </c>
      <c r="AL28" s="9"/>
      <c r="AM28" s="10">
        <f t="shared" si="45"/>
        <v>0</v>
      </c>
      <c r="AN28" s="9"/>
      <c r="AO28" s="10">
        <f t="shared" si="46"/>
        <v>0</v>
      </c>
      <c r="AP28" s="9"/>
      <c r="AQ28" s="10">
        <f t="shared" si="47"/>
        <v>0</v>
      </c>
      <c r="AR28" s="9"/>
      <c r="AS28" s="10">
        <f t="shared" si="48"/>
        <v>0</v>
      </c>
      <c r="AT28" s="9"/>
      <c r="AU28" s="10">
        <f t="shared" si="49"/>
        <v>0</v>
      </c>
      <c r="AV28" s="9"/>
      <c r="AW28" s="10">
        <f t="shared" si="50"/>
        <v>0</v>
      </c>
      <c r="AX28" s="9"/>
      <c r="AY28" s="10">
        <f t="shared" si="51"/>
        <v>0</v>
      </c>
      <c r="AZ28" s="9"/>
      <c r="BA28" s="10">
        <f t="shared" si="52"/>
        <v>0</v>
      </c>
      <c r="BB28" s="9"/>
      <c r="BC28" s="10">
        <f t="shared" si="53"/>
        <v>0</v>
      </c>
      <c r="BD28" s="9"/>
      <c r="BE28" s="10">
        <f t="shared" si="54"/>
        <v>0</v>
      </c>
      <c r="BF28" s="9"/>
      <c r="BG28" s="10">
        <f t="shared" si="55"/>
        <v>0</v>
      </c>
      <c r="BH28" s="9"/>
      <c r="BI28" s="10">
        <f t="shared" si="56"/>
        <v>0</v>
      </c>
      <c r="BJ28" s="9"/>
      <c r="BK28" s="10">
        <f t="shared" si="57"/>
        <v>0</v>
      </c>
    </row>
    <row r="29" spans="1:63" ht="16.5" thickBot="1" x14ac:dyDescent="0.3">
      <c r="A29" s="260"/>
      <c r="B29" s="41" t="s">
        <v>13</v>
      </c>
      <c r="C29" s="20">
        <v>10</v>
      </c>
      <c r="D29" s="18">
        <f t="shared" ref="D29:AI29" si="60">SUM(D23:D28)</f>
        <v>0</v>
      </c>
      <c r="E29" s="13">
        <f t="shared" si="60"/>
        <v>0</v>
      </c>
      <c r="F29" s="18">
        <f t="shared" si="60"/>
        <v>0</v>
      </c>
      <c r="G29" s="13">
        <f t="shared" si="60"/>
        <v>0</v>
      </c>
      <c r="H29" s="18">
        <f t="shared" si="60"/>
        <v>0</v>
      </c>
      <c r="I29" s="13">
        <f t="shared" si="60"/>
        <v>0</v>
      </c>
      <c r="J29" s="18">
        <f t="shared" si="60"/>
        <v>0</v>
      </c>
      <c r="K29" s="13">
        <f t="shared" si="60"/>
        <v>0</v>
      </c>
      <c r="L29" s="18">
        <f t="shared" si="60"/>
        <v>0</v>
      </c>
      <c r="M29" s="13">
        <f t="shared" si="60"/>
        <v>0</v>
      </c>
      <c r="N29" s="18">
        <f t="shared" si="60"/>
        <v>0</v>
      </c>
      <c r="O29" s="13">
        <f t="shared" si="60"/>
        <v>0</v>
      </c>
      <c r="P29" s="18">
        <f t="shared" si="60"/>
        <v>0</v>
      </c>
      <c r="Q29" s="13">
        <f t="shared" si="60"/>
        <v>0</v>
      </c>
      <c r="R29" s="18">
        <f t="shared" si="60"/>
        <v>0</v>
      </c>
      <c r="S29" s="13">
        <f t="shared" si="60"/>
        <v>0</v>
      </c>
      <c r="T29" s="18">
        <f t="shared" si="60"/>
        <v>0</v>
      </c>
      <c r="U29" s="13">
        <f t="shared" si="60"/>
        <v>0</v>
      </c>
      <c r="V29" s="18">
        <f t="shared" si="60"/>
        <v>0</v>
      </c>
      <c r="W29" s="13">
        <f t="shared" si="60"/>
        <v>0</v>
      </c>
      <c r="X29" s="18">
        <f t="shared" si="60"/>
        <v>0</v>
      </c>
      <c r="Y29" s="13">
        <f t="shared" si="60"/>
        <v>0</v>
      </c>
      <c r="Z29" s="18">
        <f t="shared" si="60"/>
        <v>0</v>
      </c>
      <c r="AA29" s="13">
        <f t="shared" si="60"/>
        <v>0</v>
      </c>
      <c r="AB29" s="18">
        <f t="shared" si="60"/>
        <v>0</v>
      </c>
      <c r="AC29" s="13">
        <f t="shared" si="60"/>
        <v>0</v>
      </c>
      <c r="AD29" s="18">
        <f t="shared" si="60"/>
        <v>0</v>
      </c>
      <c r="AE29" s="13">
        <f t="shared" si="60"/>
        <v>0</v>
      </c>
      <c r="AF29" s="18">
        <f t="shared" si="60"/>
        <v>0</v>
      </c>
      <c r="AG29" s="13">
        <f t="shared" si="60"/>
        <v>0</v>
      </c>
      <c r="AH29" s="18">
        <f t="shared" si="60"/>
        <v>0</v>
      </c>
      <c r="AI29" s="13">
        <f t="shared" si="60"/>
        <v>0</v>
      </c>
      <c r="AJ29" s="18">
        <f t="shared" ref="AJ29:BK29" si="61">SUM(AJ23:AJ28)</f>
        <v>0</v>
      </c>
      <c r="AK29" s="13">
        <f t="shared" si="61"/>
        <v>0</v>
      </c>
      <c r="AL29" s="18">
        <f t="shared" si="61"/>
        <v>0</v>
      </c>
      <c r="AM29" s="13">
        <f t="shared" si="61"/>
        <v>0</v>
      </c>
      <c r="AN29" s="18">
        <f t="shared" si="61"/>
        <v>0</v>
      </c>
      <c r="AO29" s="13">
        <f t="shared" si="61"/>
        <v>0</v>
      </c>
      <c r="AP29" s="18">
        <f t="shared" si="61"/>
        <v>0</v>
      </c>
      <c r="AQ29" s="13">
        <f t="shared" si="61"/>
        <v>0</v>
      </c>
      <c r="AR29" s="18">
        <f t="shared" si="61"/>
        <v>0</v>
      </c>
      <c r="AS29" s="13">
        <f t="shared" si="61"/>
        <v>0</v>
      </c>
      <c r="AT29" s="18">
        <f t="shared" si="61"/>
        <v>0</v>
      </c>
      <c r="AU29" s="13">
        <f t="shared" si="61"/>
        <v>0</v>
      </c>
      <c r="AV29" s="18">
        <f t="shared" si="61"/>
        <v>0</v>
      </c>
      <c r="AW29" s="13">
        <f t="shared" si="61"/>
        <v>0</v>
      </c>
      <c r="AX29" s="18">
        <f t="shared" si="61"/>
        <v>0</v>
      </c>
      <c r="AY29" s="13">
        <f t="shared" si="61"/>
        <v>0</v>
      </c>
      <c r="AZ29" s="18">
        <f t="shared" si="61"/>
        <v>0</v>
      </c>
      <c r="BA29" s="13">
        <f t="shared" si="61"/>
        <v>0</v>
      </c>
      <c r="BB29" s="18">
        <f t="shared" si="61"/>
        <v>0</v>
      </c>
      <c r="BC29" s="13">
        <f t="shared" si="61"/>
        <v>0</v>
      </c>
      <c r="BD29" s="18">
        <f t="shared" si="61"/>
        <v>0</v>
      </c>
      <c r="BE29" s="13">
        <f t="shared" si="61"/>
        <v>0</v>
      </c>
      <c r="BF29" s="18">
        <f t="shared" si="61"/>
        <v>0</v>
      </c>
      <c r="BG29" s="13">
        <f t="shared" si="61"/>
        <v>0</v>
      </c>
      <c r="BH29" s="18">
        <f t="shared" si="61"/>
        <v>0</v>
      </c>
      <c r="BI29" s="13">
        <f t="shared" si="61"/>
        <v>0</v>
      </c>
      <c r="BJ29" s="18">
        <f t="shared" si="61"/>
        <v>0</v>
      </c>
      <c r="BK29" s="13">
        <f t="shared" si="61"/>
        <v>0</v>
      </c>
    </row>
    <row r="30" spans="1:63" x14ac:dyDescent="0.2">
      <c r="A30" s="21"/>
      <c r="B30" s="5"/>
      <c r="C30" s="5"/>
      <c r="D30" s="6"/>
      <c r="E30" s="7"/>
      <c r="F30" s="6"/>
      <c r="G30" s="7"/>
      <c r="H30" s="6"/>
      <c r="I30" s="7"/>
      <c r="J30" s="6"/>
      <c r="K30" s="7"/>
      <c r="L30" s="6"/>
      <c r="M30" s="7"/>
      <c r="N30" s="6"/>
      <c r="O30" s="7"/>
      <c r="P30" s="6"/>
      <c r="Q30" s="7"/>
      <c r="R30" s="6"/>
      <c r="S30" s="7"/>
      <c r="T30" s="6"/>
      <c r="U30" s="7"/>
      <c r="V30" s="6"/>
      <c r="W30" s="7"/>
      <c r="X30" s="6"/>
      <c r="Y30" s="7"/>
      <c r="Z30" s="6"/>
      <c r="AA30" s="7"/>
      <c r="AB30" s="6"/>
      <c r="AC30" s="7"/>
      <c r="AD30" s="6"/>
      <c r="AE30" s="7"/>
      <c r="AF30" s="6"/>
      <c r="AG30" s="7"/>
      <c r="AH30" s="6"/>
      <c r="AI30" s="7"/>
      <c r="AJ30" s="6"/>
      <c r="AK30" s="7"/>
      <c r="AL30" s="6"/>
      <c r="AM30" s="7"/>
      <c r="AN30" s="6"/>
      <c r="AO30" s="7"/>
      <c r="AP30" s="6"/>
      <c r="AQ30" s="7"/>
      <c r="AR30" s="6"/>
      <c r="AS30" s="7"/>
      <c r="AT30" s="6"/>
      <c r="AU30" s="7"/>
      <c r="AV30" s="6"/>
      <c r="AW30" s="7"/>
      <c r="AX30" s="6"/>
      <c r="AY30" s="7"/>
      <c r="AZ30" s="6"/>
      <c r="BA30" s="7"/>
      <c r="BB30" s="6"/>
      <c r="BC30" s="7"/>
      <c r="BD30" s="6"/>
      <c r="BE30" s="7"/>
      <c r="BF30" s="6"/>
      <c r="BG30" s="7"/>
      <c r="BH30" s="6"/>
      <c r="BI30" s="7"/>
      <c r="BJ30" s="6"/>
      <c r="BK30" s="7"/>
    </row>
    <row r="31" spans="1:63" ht="30" customHeight="1" thickBot="1" x14ac:dyDescent="0.25">
      <c r="A31" s="26" t="s">
        <v>14</v>
      </c>
      <c r="B31" s="42" t="s">
        <v>19</v>
      </c>
      <c r="C31" s="20">
        <v>10</v>
      </c>
      <c r="D31" s="9"/>
      <c r="E31" s="13">
        <f>D31*C31/100</f>
        <v>0</v>
      </c>
      <c r="F31" s="9"/>
      <c r="G31" s="13">
        <f>F31*C31/100</f>
        <v>0</v>
      </c>
      <c r="H31" s="9"/>
      <c r="I31" s="13">
        <f>H31*C31/100</f>
        <v>0</v>
      </c>
      <c r="J31" s="9"/>
      <c r="K31" s="13">
        <f>J31*I31/100</f>
        <v>0</v>
      </c>
      <c r="L31" s="9"/>
      <c r="M31" s="13">
        <f>L31*K31/100</f>
        <v>0</v>
      </c>
      <c r="N31" s="9"/>
      <c r="O31" s="13">
        <f>N31*M31/100</f>
        <v>0</v>
      </c>
      <c r="P31" s="9"/>
      <c r="Q31" s="13">
        <f>P31*O31/100</f>
        <v>0</v>
      </c>
      <c r="R31" s="9"/>
      <c r="S31" s="13">
        <f>R31*Q31/100</f>
        <v>0</v>
      </c>
      <c r="T31" s="9"/>
      <c r="U31" s="13">
        <f>T31*S31/100</f>
        <v>0</v>
      </c>
      <c r="V31" s="9"/>
      <c r="W31" s="13">
        <f>V31*U31/100</f>
        <v>0</v>
      </c>
      <c r="X31" s="9"/>
      <c r="Y31" s="13">
        <f>X31*W31/100</f>
        <v>0</v>
      </c>
      <c r="Z31" s="9"/>
      <c r="AA31" s="13">
        <f>Z31*Y31/100</f>
        <v>0</v>
      </c>
      <c r="AB31" s="9"/>
      <c r="AC31" s="13">
        <f>AB31*AA31/100</f>
        <v>0</v>
      </c>
      <c r="AD31" s="9"/>
      <c r="AE31" s="13">
        <f>AD31*AC31/100</f>
        <v>0</v>
      </c>
      <c r="AF31" s="9"/>
      <c r="AG31" s="13">
        <f>AF31*AE31/100</f>
        <v>0</v>
      </c>
      <c r="AH31" s="9"/>
      <c r="AI31" s="13">
        <f>AH31*AG31/100</f>
        <v>0</v>
      </c>
      <c r="AJ31" s="9"/>
      <c r="AK31" s="13">
        <f>AJ31*AI31/100</f>
        <v>0</v>
      </c>
      <c r="AL31" s="9"/>
      <c r="AM31" s="13">
        <f>AL31*AK31/100</f>
        <v>0</v>
      </c>
      <c r="AN31" s="9"/>
      <c r="AO31" s="13">
        <f>AN31*AM31/100</f>
        <v>0</v>
      </c>
      <c r="AP31" s="9"/>
      <c r="AQ31" s="13">
        <f>AP31*AO31/100</f>
        <v>0</v>
      </c>
      <c r="AR31" s="9"/>
      <c r="AS31" s="13">
        <f>AR31*AQ31/100</f>
        <v>0</v>
      </c>
      <c r="AT31" s="9"/>
      <c r="AU31" s="13">
        <f>AT31*AS31/100</f>
        <v>0</v>
      </c>
      <c r="AV31" s="9"/>
      <c r="AW31" s="13">
        <f>AV31*AU31/100</f>
        <v>0</v>
      </c>
      <c r="AX31" s="9"/>
      <c r="AY31" s="13">
        <f>AX31*AW31/100</f>
        <v>0</v>
      </c>
      <c r="AZ31" s="9"/>
      <c r="BA31" s="13">
        <f>AZ31*AY31/100</f>
        <v>0</v>
      </c>
      <c r="BB31" s="9"/>
      <c r="BC31" s="13">
        <f>BB31*BA31/100</f>
        <v>0</v>
      </c>
      <c r="BD31" s="9"/>
      <c r="BE31" s="13">
        <f>BD31*BC31/100</f>
        <v>0</v>
      </c>
      <c r="BF31" s="9"/>
      <c r="BG31" s="13">
        <f>BF31*BE31/100</f>
        <v>0</v>
      </c>
      <c r="BH31" s="9"/>
      <c r="BI31" s="13">
        <f>BH31*BG31/100</f>
        <v>0</v>
      </c>
      <c r="BJ31" s="9"/>
      <c r="BK31" s="13">
        <f>BJ31*BI31/100</f>
        <v>0</v>
      </c>
    </row>
    <row r="32" spans="1:63" x14ac:dyDescent="0.2">
      <c r="A32" s="21"/>
      <c r="B32" s="18"/>
      <c r="C32" s="5"/>
      <c r="D32" s="6"/>
      <c r="E32" s="7"/>
      <c r="F32" s="6"/>
      <c r="G32" s="7"/>
      <c r="H32" s="6"/>
      <c r="I32" s="7"/>
      <c r="J32" s="6"/>
      <c r="K32" s="7"/>
      <c r="L32" s="6"/>
      <c r="M32" s="7"/>
      <c r="N32" s="6"/>
      <c r="O32" s="7"/>
      <c r="P32" s="6"/>
      <c r="Q32" s="7"/>
      <c r="R32" s="6"/>
      <c r="S32" s="7"/>
      <c r="T32" s="6"/>
      <c r="U32" s="7"/>
      <c r="V32" s="6"/>
      <c r="W32" s="7"/>
      <c r="X32" s="6"/>
      <c r="Y32" s="7"/>
      <c r="Z32" s="6"/>
      <c r="AA32" s="7"/>
      <c r="AB32" s="6"/>
      <c r="AC32" s="7"/>
      <c r="AD32" s="6"/>
      <c r="AE32" s="7"/>
      <c r="AF32" s="6"/>
      <c r="AG32" s="7"/>
      <c r="AH32" s="6"/>
      <c r="AI32" s="7"/>
      <c r="AJ32" s="6"/>
      <c r="AK32" s="7"/>
      <c r="AL32" s="6"/>
      <c r="AM32" s="7"/>
      <c r="AN32" s="6"/>
      <c r="AO32" s="7"/>
      <c r="AP32" s="6"/>
      <c r="AQ32" s="7"/>
      <c r="AR32" s="6"/>
      <c r="AS32" s="7"/>
      <c r="AT32" s="6"/>
      <c r="AU32" s="7"/>
      <c r="AV32" s="6"/>
      <c r="AW32" s="7"/>
      <c r="AX32" s="6"/>
      <c r="AY32" s="7"/>
      <c r="AZ32" s="6"/>
      <c r="BA32" s="7"/>
      <c r="BB32" s="6"/>
      <c r="BC32" s="7"/>
      <c r="BD32" s="6"/>
      <c r="BE32" s="7"/>
      <c r="BF32" s="6"/>
      <c r="BG32" s="7"/>
      <c r="BH32" s="6"/>
      <c r="BI32" s="7"/>
      <c r="BJ32" s="6"/>
      <c r="BK32" s="7"/>
    </row>
    <row r="33" spans="1:63" x14ac:dyDescent="0.2">
      <c r="A33" s="19" t="s">
        <v>15</v>
      </c>
      <c r="B33" s="22"/>
      <c r="C33" s="28">
        <f>C21+C29+C31</f>
        <v>100</v>
      </c>
      <c r="D33" s="23">
        <f>E33/5*30</f>
        <v>18.600000000000001</v>
      </c>
      <c r="E33" s="30">
        <f>E31+E29+E21</f>
        <v>3.1000000000000005</v>
      </c>
      <c r="F33" s="23">
        <f>G33/5*30</f>
        <v>0</v>
      </c>
      <c r="G33" s="30">
        <f>G31+G29+G21</f>
        <v>0</v>
      </c>
      <c r="H33" s="23">
        <f>I33/5*30</f>
        <v>0</v>
      </c>
      <c r="I33" s="30">
        <f>I31+I29+I21</f>
        <v>0</v>
      </c>
      <c r="J33" s="23">
        <f>K33/5*30</f>
        <v>0</v>
      </c>
      <c r="K33" s="30">
        <f>K31+K29+K21</f>
        <v>0</v>
      </c>
      <c r="L33" s="23">
        <f>M33/5*30</f>
        <v>0</v>
      </c>
      <c r="M33" s="30">
        <f>M31+M29+M21</f>
        <v>0</v>
      </c>
      <c r="N33" s="23">
        <f>O33/5*30</f>
        <v>0</v>
      </c>
      <c r="O33" s="30">
        <f>O31+O29+O21</f>
        <v>0</v>
      </c>
      <c r="P33" s="23">
        <f>Q33/5*30</f>
        <v>0</v>
      </c>
      <c r="Q33" s="30">
        <f>Q31+Q29+Q21</f>
        <v>0</v>
      </c>
      <c r="R33" s="23">
        <f>S33/5*30</f>
        <v>0</v>
      </c>
      <c r="S33" s="30">
        <f>S31+S29+S21</f>
        <v>0</v>
      </c>
      <c r="T33" s="23">
        <f>U33/5*30</f>
        <v>0</v>
      </c>
      <c r="U33" s="30">
        <f>U31+U29+U21</f>
        <v>0</v>
      </c>
      <c r="V33" s="23">
        <f>W33/5*30</f>
        <v>0</v>
      </c>
      <c r="W33" s="30">
        <f>W31+W29+W21</f>
        <v>0</v>
      </c>
      <c r="X33" s="23">
        <f>Y33/5*30</f>
        <v>0</v>
      </c>
      <c r="Y33" s="30">
        <f>Y31+Y29+Y21</f>
        <v>0</v>
      </c>
      <c r="Z33" s="23">
        <f>AA33/5*30</f>
        <v>0</v>
      </c>
      <c r="AA33" s="30">
        <f>AA31+AA29+AA21</f>
        <v>0</v>
      </c>
      <c r="AB33" s="23">
        <f>AC33/5*30</f>
        <v>0</v>
      </c>
      <c r="AC33" s="30">
        <f>AC31+AC29+AC21</f>
        <v>0</v>
      </c>
      <c r="AD33" s="23">
        <f>AE33/5*30</f>
        <v>0</v>
      </c>
      <c r="AE33" s="30">
        <f>AE31+AE29+AE21</f>
        <v>0</v>
      </c>
      <c r="AF33" s="23">
        <f>AG33/5*30</f>
        <v>0</v>
      </c>
      <c r="AG33" s="30">
        <f>AG31+AG29+AG21</f>
        <v>0</v>
      </c>
      <c r="AH33" s="23">
        <f>AI33/5*30</f>
        <v>0</v>
      </c>
      <c r="AI33" s="30">
        <f>AI31+AI29+AI21</f>
        <v>0</v>
      </c>
      <c r="AJ33" s="23">
        <f>AK33/5*30</f>
        <v>0</v>
      </c>
      <c r="AK33" s="30">
        <f>AK31+AK29+AK21</f>
        <v>0</v>
      </c>
      <c r="AL33" s="23">
        <f>AM33/5*30</f>
        <v>0</v>
      </c>
      <c r="AM33" s="30">
        <f>AM31+AM29+AM21</f>
        <v>0</v>
      </c>
      <c r="AN33" s="23">
        <f>AO33/5*30</f>
        <v>0</v>
      </c>
      <c r="AO33" s="30">
        <f>AO31+AO29+AO21</f>
        <v>0</v>
      </c>
      <c r="AP33" s="23">
        <f>AQ33/5*30</f>
        <v>0</v>
      </c>
      <c r="AQ33" s="30">
        <f>AQ31+AQ29+AQ21</f>
        <v>0</v>
      </c>
      <c r="AR33" s="23">
        <f>AS33/5*30</f>
        <v>0</v>
      </c>
      <c r="AS33" s="30">
        <f>AS31+AS29+AS21</f>
        <v>0</v>
      </c>
      <c r="AT33" s="23">
        <f>AU33/5*30</f>
        <v>0</v>
      </c>
      <c r="AU33" s="30">
        <f>AU31+AU29+AU21</f>
        <v>0</v>
      </c>
      <c r="AV33" s="23">
        <f>AW33/5*30</f>
        <v>0</v>
      </c>
      <c r="AW33" s="30">
        <f>AW31+AW29+AW21</f>
        <v>0</v>
      </c>
      <c r="AX33" s="23">
        <f>AY33/5*30</f>
        <v>0</v>
      </c>
      <c r="AY33" s="30">
        <f>AY31+AY29+AY21</f>
        <v>0</v>
      </c>
      <c r="AZ33" s="23">
        <f>BA33/5*30</f>
        <v>0</v>
      </c>
      <c r="BA33" s="30">
        <f>BA31+BA29+BA21</f>
        <v>0</v>
      </c>
      <c r="BB33" s="23">
        <f>BC33/5*30</f>
        <v>0</v>
      </c>
      <c r="BC33" s="30">
        <f>BC31+BC29+BC21</f>
        <v>0</v>
      </c>
      <c r="BD33" s="23">
        <f>BE33/5*30</f>
        <v>0</v>
      </c>
      <c r="BE33" s="30">
        <f>BE31+BE29+BE21</f>
        <v>0</v>
      </c>
      <c r="BF33" s="23">
        <f>BG33/5*30</f>
        <v>0</v>
      </c>
      <c r="BG33" s="30">
        <f>BG31+BG29+BG21</f>
        <v>0</v>
      </c>
      <c r="BH33" s="23">
        <f>BI33/5*30</f>
        <v>0</v>
      </c>
      <c r="BI33" s="30">
        <f>BI31+BI29+BI21</f>
        <v>0</v>
      </c>
      <c r="BJ33" s="23">
        <f>BK33/5*30</f>
        <v>0</v>
      </c>
      <c r="BK33" s="30">
        <f>BK31+BK29+BK21</f>
        <v>0</v>
      </c>
    </row>
    <row r="34" spans="1:63" x14ac:dyDescent="0.2">
      <c r="B34" s="24"/>
    </row>
  </sheetData>
  <mergeCells count="216">
    <mergeCell ref="BJ9:BK9"/>
    <mergeCell ref="AZ9:BA9"/>
    <mergeCell ref="BB9:BC9"/>
    <mergeCell ref="BD9:BE9"/>
    <mergeCell ref="BF9:BG9"/>
    <mergeCell ref="BH9:BI9"/>
    <mergeCell ref="BJ7:BK7"/>
    <mergeCell ref="AZ8:BA8"/>
    <mergeCell ref="BB8:BC8"/>
    <mergeCell ref="BD8:BE8"/>
    <mergeCell ref="BF8:BG8"/>
    <mergeCell ref="BH8:BI8"/>
    <mergeCell ref="BJ8:BK8"/>
    <mergeCell ref="AZ7:BA7"/>
    <mergeCell ref="BB7:BC7"/>
    <mergeCell ref="BD7:BE7"/>
    <mergeCell ref="BF7:BG7"/>
    <mergeCell ref="BH7:BI7"/>
    <mergeCell ref="BJ5:BK5"/>
    <mergeCell ref="AZ6:BA6"/>
    <mergeCell ref="BB6:BC6"/>
    <mergeCell ref="BD6:BE6"/>
    <mergeCell ref="BF6:BG6"/>
    <mergeCell ref="BH6:BI6"/>
    <mergeCell ref="BJ6:BK6"/>
    <mergeCell ref="AZ5:BA5"/>
    <mergeCell ref="BB5:BC5"/>
    <mergeCell ref="BD5:BE5"/>
    <mergeCell ref="BF5:BG5"/>
    <mergeCell ref="BH5:BI5"/>
    <mergeCell ref="AX7:AY7"/>
    <mergeCell ref="AP6:AQ6"/>
    <mergeCell ref="AR6:AS6"/>
    <mergeCell ref="AT6:AU6"/>
    <mergeCell ref="AV6:AW6"/>
    <mergeCell ref="AX6:AY6"/>
    <mergeCell ref="AP9:AQ9"/>
    <mergeCell ref="AR9:AS9"/>
    <mergeCell ref="AT9:AU9"/>
    <mergeCell ref="AV9:AW9"/>
    <mergeCell ref="AX9:AY9"/>
    <mergeCell ref="AP8:AQ8"/>
    <mergeCell ref="AR8:AS8"/>
    <mergeCell ref="AT8:AU8"/>
    <mergeCell ref="AV8:AW8"/>
    <mergeCell ref="AX8:AY8"/>
    <mergeCell ref="AP5:AQ5"/>
    <mergeCell ref="AR5:AS5"/>
    <mergeCell ref="AT5:AU5"/>
    <mergeCell ref="AV5:AW5"/>
    <mergeCell ref="AX5:AY5"/>
    <mergeCell ref="AJ8:AK8"/>
    <mergeCell ref="AL8:AM8"/>
    <mergeCell ref="AJ9:AK9"/>
    <mergeCell ref="AL9:AM9"/>
    <mergeCell ref="AN5:AO5"/>
    <mergeCell ref="AN6:AO6"/>
    <mergeCell ref="AN7:AO7"/>
    <mergeCell ref="AN8:AO8"/>
    <mergeCell ref="AN9:AO9"/>
    <mergeCell ref="AJ5:AK5"/>
    <mergeCell ref="AL5:AM5"/>
    <mergeCell ref="AJ6:AK6"/>
    <mergeCell ref="AL6:AM6"/>
    <mergeCell ref="AJ7:AK7"/>
    <mergeCell ref="AL7:AM7"/>
    <mergeCell ref="AP7:AQ7"/>
    <mergeCell ref="AR7:AS7"/>
    <mergeCell ref="AT7:AU7"/>
    <mergeCell ref="AV7:AW7"/>
    <mergeCell ref="BI10:BI11"/>
    <mergeCell ref="BJ10:BJ11"/>
    <mergeCell ref="BK10:BK11"/>
    <mergeCell ref="BD10:BD11"/>
    <mergeCell ref="BE10:BE11"/>
    <mergeCell ref="BF10:BF11"/>
    <mergeCell ref="BG10:BG11"/>
    <mergeCell ref="BH10:BH11"/>
    <mergeCell ref="AY10:AY11"/>
    <mergeCell ref="AZ10:AZ11"/>
    <mergeCell ref="BA10:BA11"/>
    <mergeCell ref="BB10:BB11"/>
    <mergeCell ref="BC10:BC11"/>
    <mergeCell ref="AT10:AT11"/>
    <mergeCell ref="AU10:AU11"/>
    <mergeCell ref="AV10:AV11"/>
    <mergeCell ref="AW10:AW11"/>
    <mergeCell ref="AX10:AX11"/>
    <mergeCell ref="AO10:AO11"/>
    <mergeCell ref="AP10:AP11"/>
    <mergeCell ref="AQ10:AQ11"/>
    <mergeCell ref="AR10:AR11"/>
    <mergeCell ref="AS10:AS11"/>
    <mergeCell ref="AB7:AC7"/>
    <mergeCell ref="AD7:AE7"/>
    <mergeCell ref="AF7:AG7"/>
    <mergeCell ref="AH7:AI7"/>
    <mergeCell ref="AJ10:AJ11"/>
    <mergeCell ref="AK10:AK11"/>
    <mergeCell ref="AL10:AL11"/>
    <mergeCell ref="AM10:AM11"/>
    <mergeCell ref="AN10:AN11"/>
    <mergeCell ref="AB9:AC9"/>
    <mergeCell ref="AD9:AE9"/>
    <mergeCell ref="AF9:AG9"/>
    <mergeCell ref="AH9:AI9"/>
    <mergeCell ref="AD5:AE5"/>
    <mergeCell ref="AF5:AG5"/>
    <mergeCell ref="AH5:AI5"/>
    <mergeCell ref="Z6:AA6"/>
    <mergeCell ref="AB6:AC6"/>
    <mergeCell ref="AD6:AE6"/>
    <mergeCell ref="AF6:AG6"/>
    <mergeCell ref="AH6:AI6"/>
    <mergeCell ref="AF10:AF11"/>
    <mergeCell ref="AG10:AG11"/>
    <mergeCell ref="AH10:AH11"/>
    <mergeCell ref="AI10:AI11"/>
    <mergeCell ref="Z5:AA5"/>
    <mergeCell ref="AB5:AC5"/>
    <mergeCell ref="AA10:AA11"/>
    <mergeCell ref="AB10:AB11"/>
    <mergeCell ref="AC10:AC11"/>
    <mergeCell ref="AD10:AD11"/>
    <mergeCell ref="AE10:AE11"/>
    <mergeCell ref="Z8:AA8"/>
    <mergeCell ref="AB8:AC8"/>
    <mergeCell ref="AD8:AE8"/>
    <mergeCell ref="AF8:AG8"/>
    <mergeCell ref="AH8:AI8"/>
    <mergeCell ref="V10:V11"/>
    <mergeCell ref="W10:W11"/>
    <mergeCell ref="X10:X11"/>
    <mergeCell ref="Y10:Y11"/>
    <mergeCell ref="Z10:Z11"/>
    <mergeCell ref="T5:U5"/>
    <mergeCell ref="T6:U6"/>
    <mergeCell ref="T7:U7"/>
    <mergeCell ref="T8:U8"/>
    <mergeCell ref="T9:U9"/>
    <mergeCell ref="V5:W5"/>
    <mergeCell ref="V6:W6"/>
    <mergeCell ref="V7:W7"/>
    <mergeCell ref="V8:W8"/>
    <mergeCell ref="V9:W9"/>
    <mergeCell ref="X5:Y5"/>
    <mergeCell ref="X6:Y6"/>
    <mergeCell ref="X7:Y7"/>
    <mergeCell ref="X8:Y8"/>
    <mergeCell ref="X9:Y9"/>
    <mergeCell ref="Z7:AA7"/>
    <mergeCell ref="Z9:AA9"/>
    <mergeCell ref="N10:N11"/>
    <mergeCell ref="O10:O11"/>
    <mergeCell ref="P10:P11"/>
    <mergeCell ref="Q10:Q11"/>
    <mergeCell ref="R10:R11"/>
    <mergeCell ref="S10:S11"/>
    <mergeCell ref="T10:T11"/>
    <mergeCell ref="U10:U11"/>
    <mergeCell ref="N5:O5"/>
    <mergeCell ref="N6:O6"/>
    <mergeCell ref="N7:O7"/>
    <mergeCell ref="N8:O8"/>
    <mergeCell ref="R5:S5"/>
    <mergeCell ref="R6:S6"/>
    <mergeCell ref="R7:S7"/>
    <mergeCell ref="R8:S8"/>
    <mergeCell ref="R9:S9"/>
    <mergeCell ref="N9:O9"/>
    <mergeCell ref="P5:Q5"/>
    <mergeCell ref="P6:Q6"/>
    <mergeCell ref="P7:Q7"/>
    <mergeCell ref="P8:Q8"/>
    <mergeCell ref="P9:Q9"/>
    <mergeCell ref="J10:J11"/>
    <mergeCell ref="K10:K11"/>
    <mergeCell ref="L10:L11"/>
    <mergeCell ref="M10:M11"/>
    <mergeCell ref="J5:K5"/>
    <mergeCell ref="J6:K6"/>
    <mergeCell ref="J7:K7"/>
    <mergeCell ref="J8:K8"/>
    <mergeCell ref="J9:K9"/>
    <mergeCell ref="L5:M5"/>
    <mergeCell ref="L6:M6"/>
    <mergeCell ref="L7:M7"/>
    <mergeCell ref="L8:M8"/>
    <mergeCell ref="L9:M9"/>
    <mergeCell ref="F10:F11"/>
    <mergeCell ref="G10:G11"/>
    <mergeCell ref="H10:H11"/>
    <mergeCell ref="I10:I11"/>
    <mergeCell ref="F5:G5"/>
    <mergeCell ref="F6:G6"/>
    <mergeCell ref="F7:G7"/>
    <mergeCell ref="F8:G8"/>
    <mergeCell ref="F9:G9"/>
    <mergeCell ref="H5:I5"/>
    <mergeCell ref="H6:I6"/>
    <mergeCell ref="H7:I7"/>
    <mergeCell ref="H8:I8"/>
    <mergeCell ref="H9:I9"/>
    <mergeCell ref="A23:A29"/>
    <mergeCell ref="A1:E1"/>
    <mergeCell ref="A2:E2"/>
    <mergeCell ref="A4:E4"/>
    <mergeCell ref="A12:A21"/>
    <mergeCell ref="C10:C11"/>
    <mergeCell ref="D10:D11"/>
    <mergeCell ref="E10:E11"/>
    <mergeCell ref="D5:E5"/>
    <mergeCell ref="D6:E6"/>
    <mergeCell ref="D7:E7"/>
    <mergeCell ref="D8:E8"/>
    <mergeCell ref="D9:E9"/>
  </mergeCells>
  <pageMargins left="0.74803149606299213" right="0.74803149606299213" top="0.98425196850393704" bottom="0.98425196850393704" header="0.51181102362204722" footer="0.51181102362204722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3</vt:i4>
      </vt:variant>
    </vt:vector>
  </HeadingPairs>
  <TitlesOfParts>
    <vt:vector size="8" baseType="lpstr">
      <vt:lpstr>אמות מידה מכשיר US POC</vt:lpstr>
      <vt:lpstr>רפואי מפורט</vt:lpstr>
      <vt:lpstr>רפואי פשוט</vt:lpstr>
      <vt:lpstr>אמות מידה משקי</vt:lpstr>
      <vt:lpstr>אמות מידה- מדי לחץ דם</vt:lpstr>
      <vt:lpstr>'אמות מידה- מדי לחץ דם'!WPrint_Area_W</vt:lpstr>
      <vt:lpstr>'אמות מידה משקי'!WPrint_Area_W</vt:lpstr>
      <vt:lpstr>'רפואי פשוט'!WPrint_Area_W</vt:lpstr>
    </vt:vector>
  </TitlesOfParts>
  <Company>Maccabi Health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mahat_s</dc:creator>
  <cp:lastModifiedBy>הדס מטס</cp:lastModifiedBy>
  <cp:lastPrinted>2010-09-20T13:52:49Z</cp:lastPrinted>
  <dcterms:created xsi:type="dcterms:W3CDTF">2008-05-15T09:34:37Z</dcterms:created>
  <dcterms:modified xsi:type="dcterms:W3CDTF">2022-05-17T03:42:16Z</dcterms:modified>
</cp:coreProperties>
</file>