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oozon_o\AppData\Local\Microsoft\Windows\INetCache\Content.Outlook\ALWBVE0B\"/>
    </mc:Choice>
  </mc:AlternateContent>
  <xr:revisionPtr revIDLastSave="0" documentId="13_ncr:1_{0A687C3E-3A3F-4FEA-9FE0-1B6D6E62A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תנועתיות ושונות" sheetId="1" r:id="rId1"/>
    <sheet name="גיליון1" sheetId="2" state="hidden" r:id="rId2"/>
  </sheets>
  <externalReferences>
    <externalReference r:id="rId3"/>
  </externalReferences>
  <definedNames>
    <definedName name="_xlnm._FilterDatabase" localSheetId="0" hidden="1">'תנועתיות ושונות'!$A$1:$N$44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0" i="2"/>
  <c r="J10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" i="1"/>
</calcChain>
</file>

<file path=xl/sharedStrings.xml><?xml version="1.0" encoding="utf-8"?>
<sst xmlns="http://schemas.openxmlformats.org/spreadsheetml/2006/main" count="98" uniqueCount="83">
  <si>
    <t>מס"ד</t>
  </si>
  <si>
    <t>שם</t>
  </si>
  <si>
    <t>פרמטרים</t>
  </si>
  <si>
    <t>אומדן יח' שנתי</t>
  </si>
  <si>
    <t>מס' פריטים באריזה</t>
  </si>
  <si>
    <t xml:space="preserve">  מחיר לאריזה 
ללא מע"מ</t>
  </si>
  <si>
    <t>מטבע</t>
  </si>
  <si>
    <t>הערות</t>
  </si>
  <si>
    <t>כדור התעמלות קוטר 45</t>
  </si>
  <si>
    <t>כדור התעמלות קוטר 55</t>
  </si>
  <si>
    <t>כדור התעמלות קוטר 65</t>
  </si>
  <si>
    <t>כדור התעמלות קוטר 75</t>
  </si>
  <si>
    <t>כדור התעמלות קוטר 85</t>
  </si>
  <si>
    <t>כדור התעמלות קוטר 95</t>
  </si>
  <si>
    <t>כדור התעמלות קוטר 105</t>
  </si>
  <si>
    <t>אובר בול</t>
  </si>
  <si>
    <t>כדור עיסוי (לקרוס) יחיד</t>
  </si>
  <si>
    <t>כדור עיסוי (לקרוס) כפול</t>
  </si>
  <si>
    <t>מראה על גלגלים</t>
  </si>
  <si>
    <t>כדור  טניס</t>
  </si>
  <si>
    <t>כדורסל</t>
  </si>
  <si>
    <t>כדורגל</t>
  </si>
  <si>
    <t>כדור פוטבול</t>
  </si>
  <si>
    <t>כדור ספוג</t>
  </si>
  <si>
    <t>מזרון אימון</t>
  </si>
  <si>
    <t xml:space="preserve">גליל ספוג קשיח ארוך מלא </t>
  </si>
  <si>
    <t xml:space="preserve">גליל ספוג קשיח ארוך חצוי </t>
  </si>
  <si>
    <t xml:space="preserve">גליל ספוג קשיח קצר מלא </t>
  </si>
  <si>
    <t xml:space="preserve">גליל ספוג קשיח קצר חצוי </t>
  </si>
  <si>
    <t xml:space="preserve">פולי וגלגלת </t>
  </si>
  <si>
    <t xml:space="preserve">דלגית SPEED </t>
  </si>
  <si>
    <t>דלגית רגילה</t>
  </si>
  <si>
    <t>חישוק פלסטיק צבעוני</t>
  </si>
  <si>
    <t>מדרגה אירובית 2 גבהים</t>
  </si>
  <si>
    <t>מדרגות בגדלים שונים</t>
  </si>
  <si>
    <t>חגורת מליגן</t>
  </si>
  <si>
    <t>משאבה ידנית לניפוח</t>
  </si>
  <si>
    <t>פדלים</t>
  </si>
  <si>
    <t>משוכה 10-15 סמ</t>
  </si>
  <si>
    <t>משוכה 20-25 סמ</t>
  </si>
  <si>
    <t>משוכה 30-40 סמ</t>
  </si>
  <si>
    <t>משוכה 50-60 סמ</t>
  </si>
  <si>
    <t>קונוס קטן</t>
  </si>
  <si>
    <t>קונוס גדול</t>
  </si>
  <si>
    <t>גליידינג דיסק</t>
  </si>
  <si>
    <t>גלגלת בטן</t>
  </si>
  <si>
    <t>קוביות יוגה</t>
  </si>
  <si>
    <t xml:space="preserve">סולם זריזות </t>
  </si>
  <si>
    <t>גליל קקטוס</t>
  </si>
  <si>
    <t>יסופק לבדיקה</t>
  </si>
  <si>
    <t>יש לספק מוצר זה לביצוע אבלואציה</t>
  </si>
  <si>
    <t xml:space="preserve">עשוי גומי או פולי אטילן, מיועד לשאת משקל אדם </t>
  </si>
  <si>
    <t>22-24 סמ קוטר</t>
  </si>
  <si>
    <t>6-7 ס"מ</t>
  </si>
  <si>
    <t xml:space="preserve">מראה ניידת, 4 גלגלים גודל כ 150/50 ס"מ מסגרת מתכת אשר ניתנת לכיוון בזווית המראה- כך שיש ציר תנועה בין המראה לבין המסגרת שלה. </t>
  </si>
  <si>
    <t>20-26 סמ קוטר</t>
  </si>
  <si>
    <t>180X58X10</t>
  </si>
  <si>
    <t>גליל אורך 90</t>
  </si>
  <si>
    <t>גליל אורך 45</t>
  </si>
  <si>
    <t>קיבוע בטיחותי למשקוף, מאחזי יד נוחים</t>
  </si>
  <si>
    <t xml:space="preserve">ידיות מתכת, רצועה מתכווננת </t>
  </si>
  <si>
    <t>עשויה PVC/גומי + ידיות אורך 2.7-3.2 מטר</t>
  </si>
  <si>
    <t>מקל מטאטא</t>
  </si>
  <si>
    <t>כושר נשיאה של מעל 100 קילו גובה אורך 65-75 רוחב 35-45  גובה מתכוונן נמוך 9-14 גבוה 16-20 משטח מונע החלקה</t>
  </si>
  <si>
    <t xml:space="preserve">סט </t>
  </si>
  <si>
    <t>רצועת בד/ניילון קשיחה עם אבזם פלסטיק ננעל רוחב סמ5 אורך כ2.5 מטר</t>
  </si>
  <si>
    <t>עשוי אלומיניום עם ציפוי או עשוי PVC</t>
  </si>
  <si>
    <t>פלסטיק גובה 20 ס"מ צבע בולט</t>
  </si>
  <si>
    <t>פלסטיק גובה 30 ס"מ צבע בולט</t>
  </si>
  <si>
    <t xml:space="preserve">עגולה, קוטר 19-26 סמ, עשוי בד (לא פלסטיק) </t>
  </si>
  <si>
    <t xml:space="preserve">אורך 22-24, רוחב 14-16, גובה 6.5-8.5 חומר, עשוי ספוג קשיח (לא שעם) </t>
  </si>
  <si>
    <t xml:space="preserve">כ4 מטר, שמונה שלבים </t>
  </si>
  <si>
    <t xml:space="preserve">40-50  עשוי חומר קשיח  קוטר כ15 סמ עולה לעד 20 סמ בעל זיזים </t>
  </si>
  <si>
    <t>מקל עץ לפיזיותרפיה</t>
  </si>
  <si>
    <t>משאבה חשמלית לניפוח</t>
  </si>
  <si>
    <t xml:space="preserve">תתאפשר סטיה של 20% במידות המצויינות </t>
  </si>
  <si>
    <t xml:space="preserve">  מחיר לאריזה (לאחר הנחה 5%)
ללא מע"מ</t>
  </si>
  <si>
    <t>עלות ליחידה</t>
  </si>
  <si>
    <t>אומדן שנתי</t>
  </si>
  <si>
    <t>סה"כ לשנה</t>
  </si>
  <si>
    <t>סה"F לשנה כולל מע"מ</t>
  </si>
  <si>
    <t>עלות ל-3 שנים</t>
  </si>
  <si>
    <t>מחיר כיום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</si>
</sst>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0.0"/>
    <numFmt numFmtId="165" formatCode="_ &quot;₪&quot;\ * #,##0_ ;_ &quot;₪&quot;\ * \-#,##0_ ;_ &quot;₪&quot;\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9" fontId="0" fillId="0" borderId="0" xfId="0" applyNumberFormat="1" applyAlignment="1">
      <alignment horizontal="center" vertical="center" readingOrder="1"/>
    </xf>
    <xf numFmtId="164" fontId="0" fillId="0" borderId="0" xfId="0" applyNumberFormat="1" applyAlignment="1">
      <alignment horizontal="center" vertical="center" readingOrder="1"/>
    </xf>
    <xf numFmtId="44" fontId="0" fillId="0" borderId="1" xfId="1" applyFont="1" applyBorder="1" applyAlignment="1">
      <alignment horizontal="center" vertical="center" readingOrder="1"/>
    </xf>
    <xf numFmtId="44" fontId="0" fillId="0" borderId="1" xfId="1" applyFont="1" applyBorder="1" applyAlignment="1">
      <alignment horizontal="center" vertical="center" wrapText="1" readingOrder="2"/>
    </xf>
    <xf numFmtId="44" fontId="0" fillId="0" borderId="0" xfId="1" applyFont="1" applyAlignment="1">
      <alignment horizontal="center" vertical="center" readingOrder="1"/>
    </xf>
    <xf numFmtId="165" fontId="0" fillId="0" borderId="0" xfId="1" applyNumberFormat="1" applyFont="1"/>
    <xf numFmtId="44" fontId="0" fillId="0" borderId="0" xfId="0" applyNumberFormat="1"/>
    <xf numFmtId="0" fontId="0" fillId="0" borderId="1" xfId="0" applyBorder="1" applyAlignment="1">
      <alignment horizontal="center" vertical="center" readingOrder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ozon_o\AppData\Local\Microsoft\Windows\INetCache\Content.Outlook\BJQW2AKB\&#1506;&#1493;&#1514;&#1511;%20&#1513;&#1500;%20&#1492;&#1510;&#1506;&#1492;%20&#1502;&#1499;&#1489;&#1497;.xlsx" TargetMode="External"/><Relationship Id="rId1" Type="http://schemas.openxmlformats.org/officeDocument/2006/relationships/externalLinkPath" Target="/Users/toozon_o/AppData/Local/Microsoft/Windows/INetCache/Content.Outlook/BJQW2AKB/&#1506;&#1493;&#1514;&#1511;%20&#1513;&#1500;%20&#1492;&#1510;&#1506;&#1492;%20&#1502;&#1499;&#1489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נועתיות ושונות"/>
    </sheetNames>
    <sheetDataSet>
      <sheetData sheetId="0">
        <row r="1">
          <cell r="C1" t="str">
            <v>שם</v>
          </cell>
          <cell r="D1" t="str">
            <v>חובה/ רשות</v>
          </cell>
          <cell r="E1" t="str">
            <v>פרמטרים</v>
          </cell>
          <cell r="F1" t="str">
            <v>אומדן יח' שנתי</v>
          </cell>
          <cell r="G1" t="str">
            <v>מס' פריטים באריזה</v>
          </cell>
          <cell r="H1" t="str">
            <v xml:space="preserve">  מחיר לאריזה 
ללא מע"מ</v>
          </cell>
        </row>
        <row r="2">
          <cell r="C2" t="str">
            <v>כדור התעמלות קוטר 45</v>
          </cell>
          <cell r="D2" t="str">
            <v xml:space="preserve">חובה לפחות 5 מ7 הגדלים </v>
          </cell>
          <cell r="E2" t="str">
            <v xml:space="preserve">עשוי גומי או פולי אטילן, מיועד לשאת משקל אדם </v>
          </cell>
          <cell r="F2">
            <v>5</v>
          </cell>
          <cell r="G2">
            <v>1</v>
          </cell>
          <cell r="H2">
            <v>28</v>
          </cell>
        </row>
        <row r="3">
          <cell r="C3" t="str">
            <v>כדור התעמלות קוטר 55</v>
          </cell>
          <cell r="D3" t="str">
            <v xml:space="preserve">חובה לפחות 5 מ7 הגדלים </v>
          </cell>
          <cell r="E3" t="str">
            <v xml:space="preserve">עשוי גומי או פולי אטילן, מיועד לשאת משקל אדם </v>
          </cell>
          <cell r="F3">
            <v>5</v>
          </cell>
          <cell r="G3">
            <v>1</v>
          </cell>
          <cell r="H3">
            <v>29</v>
          </cell>
        </row>
        <row r="4">
          <cell r="C4" t="str">
            <v>כדור התעמלות קוטר 65</v>
          </cell>
          <cell r="D4" t="str">
            <v xml:space="preserve">חובה לפחות 5 מ7 הגדלים </v>
          </cell>
          <cell r="E4" t="str">
            <v xml:space="preserve">עשוי גומי או פולי אטילן, מיועד לשאת משקל אדם </v>
          </cell>
          <cell r="F4">
            <v>5</v>
          </cell>
          <cell r="G4">
            <v>1</v>
          </cell>
          <cell r="H4">
            <v>33</v>
          </cell>
        </row>
        <row r="5">
          <cell r="C5" t="str">
            <v>כדור התעמלות קוטר 75</v>
          </cell>
          <cell r="D5" t="str">
            <v xml:space="preserve">חובה לפחות 5 מ7 הגדלים </v>
          </cell>
          <cell r="E5" t="str">
            <v xml:space="preserve">עשוי גומי או פולי אטילן, מיועד לשאת משקל אדם </v>
          </cell>
          <cell r="F5">
            <v>5</v>
          </cell>
          <cell r="G5">
            <v>1</v>
          </cell>
          <cell r="H5">
            <v>36</v>
          </cell>
        </row>
        <row r="6">
          <cell r="C6" t="str">
            <v>כדור התעמלות קוטר 85</v>
          </cell>
          <cell r="D6" t="str">
            <v xml:space="preserve">חובה לפחות 5 מ7 הגדלים </v>
          </cell>
          <cell r="E6" t="str">
            <v xml:space="preserve">עשוי גומי או פולי אטילן, מיועד לשאת משקל אדם </v>
          </cell>
          <cell r="F6">
            <v>5</v>
          </cell>
          <cell r="G6">
            <v>1</v>
          </cell>
          <cell r="H6">
            <v>42</v>
          </cell>
        </row>
        <row r="7">
          <cell r="C7" t="str">
            <v>כדור התעמלות קוטר 95</v>
          </cell>
          <cell r="D7" t="str">
            <v xml:space="preserve">חובה לפחות 5 מ7 הגדלים </v>
          </cell>
          <cell r="E7" t="str">
            <v xml:space="preserve">עשוי גומי או פולי אטילן, מיועד לשאת משקל אדם </v>
          </cell>
          <cell r="F7">
            <v>5</v>
          </cell>
        </row>
        <row r="8">
          <cell r="C8" t="str">
            <v>כדור התעמלות קוטר 105</v>
          </cell>
          <cell r="D8" t="str">
            <v xml:space="preserve">חובה לפחות 5 מ7 הגדלים </v>
          </cell>
          <cell r="E8" t="str">
            <v xml:space="preserve">עשוי גומי או פולי אטילן, מיועד לשאת משקל אדם </v>
          </cell>
          <cell r="F8">
            <v>5</v>
          </cell>
        </row>
        <row r="9">
          <cell r="C9" t="str">
            <v>אובר בול</v>
          </cell>
          <cell r="D9" t="str">
            <v>חובה</v>
          </cell>
          <cell r="E9" t="str">
            <v>22-24 סמ קוטר</v>
          </cell>
          <cell r="F9">
            <v>500</v>
          </cell>
          <cell r="G9">
            <v>1</v>
          </cell>
          <cell r="H9">
            <v>7</v>
          </cell>
        </row>
        <row r="10">
          <cell r="C10" t="str">
            <v>כדור עיסוי (לקרוס) יחיד</v>
          </cell>
          <cell r="D10" t="str">
            <v>רשות</v>
          </cell>
          <cell r="E10" t="str">
            <v>6-7 ס"מ</v>
          </cell>
          <cell r="F10">
            <v>50</v>
          </cell>
        </row>
        <row r="11">
          <cell r="C11" t="str">
            <v>כדור עיסוי (לקרוס) כפול</v>
          </cell>
          <cell r="D11" t="str">
            <v>רשות</v>
          </cell>
          <cell r="F11">
            <v>50</v>
          </cell>
        </row>
        <row r="12">
          <cell r="C12" t="str">
            <v>מראה על גלגלים</v>
          </cell>
          <cell r="D12" t="str">
            <v>חובה</v>
          </cell>
          <cell r="E12" t="str">
            <v xml:space="preserve">מראה ניידת, 4 גלגלים גודל כ 150/50 ס"מ מסגרת מתכת אשר ניתנת לכיוון בזווית המראה- כך שיש ציר תנועה בין המראה לבין המסגרת שלה. </v>
          </cell>
          <cell r="F12">
            <v>20</v>
          </cell>
        </row>
        <row r="13">
          <cell r="C13" t="str">
            <v>כדור  טניס</v>
          </cell>
          <cell r="D13" t="str">
            <v>חובה</v>
          </cell>
          <cell r="F13">
            <v>20</v>
          </cell>
          <cell r="G13">
            <v>1</v>
          </cell>
          <cell r="H13">
            <v>3.5</v>
          </cell>
        </row>
        <row r="14">
          <cell r="C14" t="str">
            <v>כדורסל</v>
          </cell>
          <cell r="D14" t="str">
            <v>חובה</v>
          </cell>
          <cell r="F14">
            <v>10</v>
          </cell>
          <cell r="G14">
            <v>1</v>
          </cell>
          <cell r="H14">
            <v>36</v>
          </cell>
        </row>
        <row r="15">
          <cell r="C15" t="str">
            <v>כדורגל</v>
          </cell>
          <cell r="D15" t="str">
            <v>חובה</v>
          </cell>
          <cell r="F15">
            <v>10</v>
          </cell>
          <cell r="G15">
            <v>1</v>
          </cell>
          <cell r="H15">
            <v>40</v>
          </cell>
        </row>
        <row r="16">
          <cell r="C16" t="str">
            <v>כדור פוטבול</v>
          </cell>
          <cell r="D16" t="str">
            <v>רשות</v>
          </cell>
          <cell r="F16">
            <v>5</v>
          </cell>
          <cell r="G16">
            <v>1</v>
          </cell>
          <cell r="H16">
            <v>40</v>
          </cell>
        </row>
        <row r="17">
          <cell r="C17" t="str">
            <v>כדור ספוג</v>
          </cell>
          <cell r="D17" t="str">
            <v>חובה</v>
          </cell>
          <cell r="E17" t="str">
            <v>20-26 סמ קוטר</v>
          </cell>
          <cell r="F17">
            <v>50</v>
          </cell>
          <cell r="G17">
            <v>1</v>
          </cell>
          <cell r="H17">
            <v>21</v>
          </cell>
        </row>
        <row r="18">
          <cell r="C18" t="str">
            <v>מזרון אימון</v>
          </cell>
          <cell r="D18" t="str">
            <v>חובה</v>
          </cell>
          <cell r="E18" t="str">
            <v>180X58X10</v>
          </cell>
          <cell r="F18">
            <v>200</v>
          </cell>
          <cell r="G18">
            <v>1</v>
          </cell>
          <cell r="H18">
            <v>72</v>
          </cell>
        </row>
        <row r="19">
          <cell r="C19" t="str">
            <v xml:space="preserve">גליל ספוג קשיח ארוך מלא </v>
          </cell>
          <cell r="D19" t="str">
            <v>חובה</v>
          </cell>
          <cell r="E19" t="str">
            <v>גליל אורך 90</v>
          </cell>
          <cell r="F19">
            <v>20</v>
          </cell>
          <cell r="G19">
            <v>1</v>
          </cell>
          <cell r="H19">
            <v>65</v>
          </cell>
        </row>
        <row r="20">
          <cell r="C20" t="str">
            <v xml:space="preserve">גליל ספוג קשיח ארוך חצוי </v>
          </cell>
          <cell r="D20" t="str">
            <v>חובה</v>
          </cell>
          <cell r="E20" t="str">
            <v>גליל אורך 90</v>
          </cell>
          <cell r="F20">
            <v>20</v>
          </cell>
          <cell r="G20">
            <v>1</v>
          </cell>
          <cell r="H20">
            <v>62</v>
          </cell>
        </row>
        <row r="21">
          <cell r="C21" t="str">
            <v xml:space="preserve">גליל ספוג קשיח קצר מלא </v>
          </cell>
          <cell r="D21" t="str">
            <v>חובה</v>
          </cell>
          <cell r="E21" t="str">
            <v>גליל אורך 45</v>
          </cell>
          <cell r="F21">
            <v>20</v>
          </cell>
          <cell r="G21">
            <v>1</v>
          </cell>
          <cell r="H21">
            <v>30</v>
          </cell>
        </row>
        <row r="22">
          <cell r="C22" t="str">
            <v xml:space="preserve">גליל ספוג קשיח קצר חצוי </v>
          </cell>
          <cell r="D22" t="str">
            <v>חובה</v>
          </cell>
          <cell r="E22" t="str">
            <v>גליל אורך 45</v>
          </cell>
          <cell r="F22">
            <v>20</v>
          </cell>
          <cell r="G22">
            <v>1</v>
          </cell>
          <cell r="H22">
            <v>38</v>
          </cell>
        </row>
        <row r="23">
          <cell r="C23" t="str">
            <v xml:space="preserve">פולי וגלגלת </v>
          </cell>
          <cell r="D23" t="str">
            <v>חובה</v>
          </cell>
          <cell r="E23" t="str">
            <v>קיבוע בטיחותי למשקוף, מאחזי יד נוחים</v>
          </cell>
          <cell r="F23">
            <v>10</v>
          </cell>
          <cell r="G23">
            <v>1</v>
          </cell>
        </row>
        <row r="24">
          <cell r="C24" t="str">
            <v xml:space="preserve">דלגית SPEED </v>
          </cell>
          <cell r="D24" t="str">
            <v>רשות</v>
          </cell>
          <cell r="E24" t="str">
            <v xml:space="preserve">ידיות מתכת, רצועה מתכווננת </v>
          </cell>
          <cell r="F24">
            <v>10</v>
          </cell>
          <cell r="G24">
            <v>1</v>
          </cell>
          <cell r="H24">
            <v>20</v>
          </cell>
        </row>
        <row r="25">
          <cell r="C25" t="str">
            <v>דלגית רגילה</v>
          </cell>
          <cell r="D25" t="str">
            <v>חובה</v>
          </cell>
          <cell r="E25" t="str">
            <v>עשויה PVC/גומי + ידיות אורך 2.7-3.2 מטר</v>
          </cell>
          <cell r="F25">
            <v>10</v>
          </cell>
          <cell r="G25">
            <v>1</v>
          </cell>
          <cell r="H25">
            <v>15</v>
          </cell>
        </row>
        <row r="26">
          <cell r="C26" t="str">
            <v>חישוק פלסטיק צבעוני</v>
          </cell>
          <cell r="D26" t="str">
            <v>חובה</v>
          </cell>
          <cell r="F26">
            <v>30</v>
          </cell>
          <cell r="G26">
            <v>1</v>
          </cell>
          <cell r="H26">
            <v>14</v>
          </cell>
        </row>
        <row r="27">
          <cell r="C27" t="str">
            <v>מקל עץ לפיזיותרפיה</v>
          </cell>
          <cell r="D27" t="str">
            <v>רשות</v>
          </cell>
          <cell r="E27" t="str">
            <v>מקל מטאטא</v>
          </cell>
          <cell r="F27">
            <v>80</v>
          </cell>
          <cell r="G27">
            <v>1</v>
          </cell>
          <cell r="H27">
            <v>7</v>
          </cell>
        </row>
        <row r="28">
          <cell r="C28" t="str">
            <v>מדרגה אירובית 2 גבהים</v>
          </cell>
          <cell r="D28" t="str">
            <v>חובה</v>
          </cell>
          <cell r="E28" t="str">
            <v>כושר נשיאה של מעל 100 קילו גובה אורך 65-75 רוחב 35-45  גובה מתכוונן נמוך 9-14 גבוה 16-20 משטח מונע החלקה</v>
          </cell>
          <cell r="F28">
            <v>40</v>
          </cell>
          <cell r="G28">
            <v>1</v>
          </cell>
          <cell r="H28">
            <v>60</v>
          </cell>
        </row>
        <row r="29">
          <cell r="C29" t="str">
            <v>מדרגות בגדלים שונים</v>
          </cell>
          <cell r="D29" t="str">
            <v>רשות</v>
          </cell>
          <cell r="E29" t="str">
            <v xml:space="preserve">סט </v>
          </cell>
          <cell r="F29">
            <v>20</v>
          </cell>
        </row>
        <row r="30">
          <cell r="C30" t="str">
            <v>חגורת מליגן</v>
          </cell>
          <cell r="D30" t="str">
            <v>רשות</v>
          </cell>
          <cell r="E30" t="str">
            <v>רצועת בד/ניילון קשיחה עם אבזם פלסטיק ננעל רוחב סמ5 אורך כ2.5 מטר</v>
          </cell>
          <cell r="F30">
            <v>30</v>
          </cell>
          <cell r="G30">
            <v>1</v>
          </cell>
          <cell r="H30">
            <v>9</v>
          </cell>
        </row>
        <row r="31">
          <cell r="C31" t="str">
            <v>משאבה ידנית לניפוח</v>
          </cell>
          <cell r="D31" t="str">
            <v>רשות</v>
          </cell>
          <cell r="F31">
            <v>5</v>
          </cell>
          <cell r="G31">
            <v>1</v>
          </cell>
          <cell r="H31">
            <v>18</v>
          </cell>
        </row>
        <row r="32">
          <cell r="C32" t="str">
            <v>פדלים</v>
          </cell>
          <cell r="D32" t="str">
            <v>חובה</v>
          </cell>
          <cell r="F32">
            <v>5</v>
          </cell>
        </row>
        <row r="33">
          <cell r="C33" t="str">
            <v>משוכה 10-15 סמ</v>
          </cell>
          <cell r="D33" t="str">
            <v>חובה לפחות 3 מ 4 הגדלים</v>
          </cell>
          <cell r="E33" t="str">
            <v>עשוי אלומיניום עם ציפוי או עשוי PVC</v>
          </cell>
          <cell r="F33">
            <v>40</v>
          </cell>
          <cell r="G33">
            <v>1</v>
          </cell>
          <cell r="H33">
            <v>28</v>
          </cell>
        </row>
        <row r="34">
          <cell r="C34" t="str">
            <v>משוכה 20-25 סמ</v>
          </cell>
          <cell r="D34" t="str">
            <v>חובה לפחות 3 מ 4 הגדלים</v>
          </cell>
          <cell r="E34" t="str">
            <v>עשוי אלומיניום עם ציפוי או עשוי PVC</v>
          </cell>
          <cell r="G34">
            <v>1</v>
          </cell>
          <cell r="H34">
            <v>30</v>
          </cell>
        </row>
        <row r="35">
          <cell r="C35" t="str">
            <v>משוכה 30-40 סמ</v>
          </cell>
          <cell r="D35" t="str">
            <v>חובה לפחות 3 מ 4 הגדלים</v>
          </cell>
          <cell r="E35" t="str">
            <v>עשוי אלומיניום עם ציפוי או עשוי PVC</v>
          </cell>
          <cell r="G35">
            <v>1</v>
          </cell>
          <cell r="H35">
            <v>30</v>
          </cell>
        </row>
        <row r="36">
          <cell r="C36" t="str">
            <v>משוכה 50-60 סמ</v>
          </cell>
          <cell r="D36" t="str">
            <v>חובה לפחות 3 מ 4 הגדלים</v>
          </cell>
          <cell r="E36" t="str">
            <v>עשוי אלומיניום עם ציפוי או עשוי PVC</v>
          </cell>
        </row>
        <row r="37">
          <cell r="C37" t="str">
            <v>קונוס קטן</v>
          </cell>
          <cell r="D37" t="str">
            <v>רשות</v>
          </cell>
          <cell r="E37" t="str">
            <v>פלסטיק גובה 20 ס"מ צבע בולט</v>
          </cell>
          <cell r="F37">
            <v>100</v>
          </cell>
        </row>
        <row r="38">
          <cell r="C38" t="str">
            <v>קונוס גדול</v>
          </cell>
          <cell r="D38" t="str">
            <v>רשות</v>
          </cell>
          <cell r="E38" t="str">
            <v>פלסטיק גובה 30 ס"מ צבע בולט</v>
          </cell>
        </row>
        <row r="39">
          <cell r="C39" t="str">
            <v>גליידינג דיסק</v>
          </cell>
          <cell r="D39" t="str">
            <v>רשות</v>
          </cell>
          <cell r="E39" t="str">
            <v xml:space="preserve">עגולה, קוטר 19-26 סמ, עשוי בד (לא פלסטיק) </v>
          </cell>
          <cell r="F39">
            <v>30</v>
          </cell>
          <cell r="G39">
            <v>1</v>
          </cell>
          <cell r="H39">
            <v>15</v>
          </cell>
        </row>
        <row r="40">
          <cell r="C40" t="str">
            <v>גלגלת בטן</v>
          </cell>
          <cell r="D40" t="str">
            <v>רשות</v>
          </cell>
          <cell r="F40">
            <v>30</v>
          </cell>
          <cell r="G40">
            <v>1</v>
          </cell>
          <cell r="H40">
            <v>28</v>
          </cell>
        </row>
        <row r="41">
          <cell r="C41" t="str">
            <v>קוביות יוגה</v>
          </cell>
          <cell r="D41" t="str">
            <v>חובה</v>
          </cell>
          <cell r="E41" t="str">
            <v xml:space="preserve">אורך 22-24, רוחב 14-16, גובה 6.5-8.5 חומר, עשוי ספוג קשיח (לא שעם) </v>
          </cell>
          <cell r="F41">
            <v>60</v>
          </cell>
          <cell r="G41">
            <v>1</v>
          </cell>
          <cell r="H41">
            <v>14</v>
          </cell>
        </row>
        <row r="42">
          <cell r="C42" t="str">
            <v xml:space="preserve">סולם זריזות </v>
          </cell>
          <cell r="D42" t="str">
            <v>חובה</v>
          </cell>
          <cell r="E42" t="str">
            <v xml:space="preserve">כ4 מטר, שמונה שלבים </v>
          </cell>
          <cell r="F42">
            <v>30</v>
          </cell>
          <cell r="G42">
            <v>1</v>
          </cell>
          <cell r="H42">
            <v>75</v>
          </cell>
        </row>
        <row r="43">
          <cell r="C43" t="str">
            <v>גליל קקטוס</v>
          </cell>
          <cell r="D43" t="str">
            <v>רשות</v>
          </cell>
          <cell r="E43" t="str">
            <v xml:space="preserve">40-50  עשוי חומר קשיח  קוטר כ15 סמ עולה לעד 20 סמ בעל זיזים </v>
          </cell>
          <cell r="F43">
            <v>10</v>
          </cell>
        </row>
        <row r="44">
          <cell r="C44" t="str">
            <v>משאבה חשמלית לניפוח</v>
          </cell>
          <cell r="D44" t="str">
            <v>חובה</v>
          </cell>
          <cell r="F44">
            <v>5</v>
          </cell>
          <cell r="G44">
            <v>1</v>
          </cell>
          <cell r="H44">
            <v>390</v>
          </cell>
        </row>
        <row r="46">
          <cell r="C46" t="str">
            <v xml:space="preserve">תתאפשר סטיה של 20% במידות המצויינות 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rightToLeft="1" tabSelected="1"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4.25" x14ac:dyDescent="0.2"/>
  <cols>
    <col min="1" max="1" width="9" style="5"/>
    <col min="2" max="2" width="32.375" style="5" bestFit="1" customWidth="1"/>
    <col min="3" max="3" width="51.25" style="1" bestFit="1" customWidth="1"/>
    <col min="4" max="4" width="11.75" style="1" hidden="1" customWidth="1"/>
    <col min="5" max="5" width="16.125" style="5" bestFit="1" customWidth="1"/>
    <col min="6" max="6" width="10.125" style="5" bestFit="1" customWidth="1"/>
    <col min="7" max="7" width="9" style="16" customWidth="1"/>
    <col min="8" max="8" width="12" style="16" customWidth="1"/>
    <col min="9" max="9" width="9" style="5"/>
    <col min="10" max="10" width="30.25" style="5" bestFit="1" customWidth="1"/>
    <col min="11" max="16384" width="9" style="5"/>
  </cols>
  <sheetData>
    <row r="1" spans="1:14" s="1" customFormat="1" ht="57" x14ac:dyDescent="0.2">
      <c r="A1" s="2" t="s">
        <v>0</v>
      </c>
      <c r="B1" s="3" t="s">
        <v>1</v>
      </c>
      <c r="C1" s="3" t="s">
        <v>2</v>
      </c>
      <c r="D1" s="3" t="s">
        <v>82</v>
      </c>
      <c r="E1" s="3" t="s">
        <v>3</v>
      </c>
      <c r="F1" s="2" t="s">
        <v>4</v>
      </c>
      <c r="G1" s="15" t="s">
        <v>5</v>
      </c>
      <c r="H1" s="15" t="s">
        <v>76</v>
      </c>
      <c r="I1" s="2" t="s">
        <v>6</v>
      </c>
      <c r="J1" s="4" t="s">
        <v>7</v>
      </c>
    </row>
    <row r="2" spans="1:14" ht="14.25" customHeight="1" x14ac:dyDescent="0.2">
      <c r="A2" s="4">
        <v>1</v>
      </c>
      <c r="B2" s="8" t="s">
        <v>8</v>
      </c>
      <c r="C2" s="7" t="s">
        <v>51</v>
      </c>
      <c r="D2" s="7"/>
      <c r="E2" s="6">
        <v>5</v>
      </c>
      <c r="F2" s="4">
        <f>VLOOKUP(B2,'[1]תנועתיות ושונות'!$C:$H,5,0)</f>
        <v>1</v>
      </c>
      <c r="G2" s="14"/>
      <c r="H2" s="14"/>
      <c r="I2" s="4"/>
      <c r="J2" s="4"/>
      <c r="K2" s="12"/>
      <c r="N2" s="13"/>
    </row>
    <row r="3" spans="1:14" x14ac:dyDescent="0.2">
      <c r="A3" s="4">
        <v>2</v>
      </c>
      <c r="B3" s="8" t="s">
        <v>9</v>
      </c>
      <c r="C3" s="7" t="s">
        <v>51</v>
      </c>
      <c r="D3" s="7"/>
      <c r="E3" s="6">
        <v>5</v>
      </c>
      <c r="F3" s="4">
        <f>VLOOKUP(B3,'[1]תנועתיות ושונות'!$C:$H,5,0)</f>
        <v>1</v>
      </c>
      <c r="G3" s="14"/>
      <c r="H3" s="14"/>
      <c r="I3" s="4"/>
      <c r="J3" s="4"/>
      <c r="K3" s="12"/>
      <c r="N3" s="13"/>
    </row>
    <row r="4" spans="1:14" x14ac:dyDescent="0.2">
      <c r="A4" s="4">
        <v>3</v>
      </c>
      <c r="B4" s="8" t="s">
        <v>10</v>
      </c>
      <c r="C4" s="7" t="s">
        <v>51</v>
      </c>
      <c r="D4" s="7"/>
      <c r="E4" s="6">
        <v>5</v>
      </c>
      <c r="F4" s="4">
        <f>VLOOKUP(B4,'[1]תנועתיות ושונות'!$C:$H,5,0)</f>
        <v>1</v>
      </c>
      <c r="G4" s="14"/>
      <c r="H4" s="14"/>
      <c r="I4" s="4"/>
      <c r="J4" s="4"/>
      <c r="K4" s="12"/>
      <c r="N4" s="13"/>
    </row>
    <row r="5" spans="1:14" x14ac:dyDescent="0.2">
      <c r="A5" s="4">
        <v>4</v>
      </c>
      <c r="B5" s="8" t="s">
        <v>11</v>
      </c>
      <c r="C5" s="7" t="s">
        <v>51</v>
      </c>
      <c r="D5" s="7"/>
      <c r="E5" s="6">
        <v>5</v>
      </c>
      <c r="F5" s="4">
        <f>VLOOKUP(B5,'[1]תנועתיות ושונות'!$C:$H,5,0)</f>
        <v>1</v>
      </c>
      <c r="G5" s="14"/>
      <c r="H5" s="14"/>
      <c r="I5" s="4"/>
      <c r="J5" s="4"/>
      <c r="K5" s="12"/>
      <c r="N5" s="13"/>
    </row>
    <row r="6" spans="1:14" x14ac:dyDescent="0.2">
      <c r="A6" s="4">
        <v>5</v>
      </c>
      <c r="B6" s="8" t="s">
        <v>12</v>
      </c>
      <c r="C6" s="7" t="s">
        <v>51</v>
      </c>
      <c r="D6" s="7"/>
      <c r="E6" s="6">
        <v>5</v>
      </c>
      <c r="F6" s="4">
        <f>VLOOKUP(B6,'[1]תנועתיות ושונות'!$C:$H,5,0)</f>
        <v>1</v>
      </c>
      <c r="G6" s="14"/>
      <c r="H6" s="14"/>
      <c r="I6" s="4"/>
      <c r="J6" s="4" t="s">
        <v>50</v>
      </c>
      <c r="K6" s="12"/>
      <c r="N6" s="13"/>
    </row>
    <row r="7" spans="1:14" x14ac:dyDescent="0.2">
      <c r="A7" s="4">
        <v>6</v>
      </c>
      <c r="B7" s="8" t="s">
        <v>13</v>
      </c>
      <c r="C7" s="7" t="s">
        <v>51</v>
      </c>
      <c r="D7" s="7"/>
      <c r="E7" s="6">
        <v>5</v>
      </c>
      <c r="F7" s="4">
        <f>VLOOKUP(B7,'[1]תנועתיות ושונות'!$C:$H,5,0)</f>
        <v>0</v>
      </c>
      <c r="G7" s="14"/>
      <c r="H7" s="14"/>
      <c r="I7" s="4"/>
      <c r="J7" s="4"/>
      <c r="K7" s="12"/>
      <c r="N7" s="13"/>
    </row>
    <row r="8" spans="1:14" x14ac:dyDescent="0.2">
      <c r="A8" s="4">
        <v>7</v>
      </c>
      <c r="B8" s="8" t="s">
        <v>14</v>
      </c>
      <c r="C8" s="7" t="s">
        <v>51</v>
      </c>
      <c r="D8" s="7"/>
      <c r="E8" s="6">
        <v>5</v>
      </c>
      <c r="F8" s="4">
        <f>VLOOKUP(B8,'[1]תנועתיות ושונות'!$C:$H,5,0)</f>
        <v>0</v>
      </c>
      <c r="G8" s="14"/>
      <c r="H8" s="14"/>
      <c r="I8" s="4"/>
      <c r="J8" s="4"/>
      <c r="K8" s="12"/>
      <c r="N8" s="13"/>
    </row>
    <row r="9" spans="1:14" x14ac:dyDescent="0.2">
      <c r="A9" s="4">
        <v>8</v>
      </c>
      <c r="B9" s="4" t="s">
        <v>15</v>
      </c>
      <c r="C9" s="2" t="s">
        <v>52</v>
      </c>
      <c r="D9" s="7"/>
      <c r="E9" s="4">
        <v>500</v>
      </c>
      <c r="F9" s="4">
        <f>VLOOKUP(B9,'[1]תנועתיות ושונות'!$C:$H,5,0)</f>
        <v>1</v>
      </c>
      <c r="G9" s="14"/>
      <c r="H9" s="14"/>
      <c r="I9" s="4"/>
      <c r="J9" s="4" t="s">
        <v>49</v>
      </c>
      <c r="K9" s="12"/>
      <c r="N9" s="13"/>
    </row>
    <row r="10" spans="1:14" x14ac:dyDescent="0.2">
      <c r="A10" s="4">
        <v>9</v>
      </c>
      <c r="B10" s="4" t="s">
        <v>16</v>
      </c>
      <c r="C10" s="2" t="s">
        <v>53</v>
      </c>
      <c r="D10" s="7"/>
      <c r="E10" s="4">
        <v>50</v>
      </c>
      <c r="F10" s="4">
        <f>VLOOKUP(B10,'[1]תנועתיות ושונות'!$C:$H,5,0)</f>
        <v>0</v>
      </c>
      <c r="G10" s="14"/>
      <c r="H10" s="14"/>
      <c r="I10" s="4"/>
      <c r="J10" s="4"/>
      <c r="K10" s="12"/>
      <c r="N10" s="13"/>
    </row>
    <row r="11" spans="1:14" x14ac:dyDescent="0.2">
      <c r="A11" s="4">
        <v>10</v>
      </c>
      <c r="B11" s="4" t="s">
        <v>17</v>
      </c>
      <c r="C11" s="2"/>
      <c r="D11" s="7"/>
      <c r="E11" s="4">
        <v>50</v>
      </c>
      <c r="F11" s="4">
        <f>VLOOKUP(B11,'[1]תנועתיות ושונות'!$C:$H,5,0)</f>
        <v>0</v>
      </c>
      <c r="G11" s="14"/>
      <c r="H11" s="14"/>
      <c r="I11" s="4"/>
      <c r="J11" s="4"/>
      <c r="K11" s="12"/>
      <c r="N11" s="13"/>
    </row>
    <row r="12" spans="1:14" ht="42.75" x14ac:dyDescent="0.2">
      <c r="A12" s="4">
        <v>11</v>
      </c>
      <c r="B12" s="4" t="s">
        <v>18</v>
      </c>
      <c r="C12" s="2" t="s">
        <v>54</v>
      </c>
      <c r="D12" s="7"/>
      <c r="E12" s="4">
        <v>20</v>
      </c>
      <c r="F12" s="4">
        <f>VLOOKUP(B12,'[1]תנועתיות ושונות'!$C:$H,5,0)</f>
        <v>0</v>
      </c>
      <c r="G12" s="14"/>
      <c r="H12" s="14"/>
      <c r="I12" s="4"/>
      <c r="J12" s="4"/>
      <c r="K12" s="12"/>
      <c r="N12" s="13"/>
    </row>
    <row r="13" spans="1:14" x14ac:dyDescent="0.2">
      <c r="A13" s="4">
        <v>12</v>
      </c>
      <c r="B13" s="4" t="s">
        <v>19</v>
      </c>
      <c r="C13" s="2"/>
      <c r="D13" s="7"/>
      <c r="E13" s="4">
        <v>20</v>
      </c>
      <c r="F13" s="4">
        <f>VLOOKUP(B13,'[1]תנועתיות ושונות'!$C:$H,5,0)</f>
        <v>1</v>
      </c>
      <c r="G13" s="14"/>
      <c r="H13" s="14"/>
      <c r="I13" s="4"/>
      <c r="J13" s="4"/>
      <c r="K13" s="12"/>
      <c r="N13" s="13"/>
    </row>
    <row r="14" spans="1:14" x14ac:dyDescent="0.2">
      <c r="A14" s="4">
        <v>13</v>
      </c>
      <c r="B14" s="4" t="s">
        <v>20</v>
      </c>
      <c r="C14" s="2"/>
      <c r="D14" s="7"/>
      <c r="E14" s="4">
        <v>10</v>
      </c>
      <c r="F14" s="4">
        <f>VLOOKUP(B14,'[1]תנועתיות ושונות'!$C:$H,5,0)</f>
        <v>1</v>
      </c>
      <c r="G14" s="14"/>
      <c r="H14" s="14"/>
      <c r="I14" s="4"/>
      <c r="J14" s="4"/>
      <c r="K14" s="12"/>
      <c r="N14" s="13"/>
    </row>
    <row r="15" spans="1:14" x14ac:dyDescent="0.2">
      <c r="A15" s="4">
        <v>14</v>
      </c>
      <c r="B15" s="4" t="s">
        <v>21</v>
      </c>
      <c r="C15" s="2"/>
      <c r="D15" s="7"/>
      <c r="E15" s="4">
        <v>10</v>
      </c>
      <c r="F15" s="4">
        <f>VLOOKUP(B15,'[1]תנועתיות ושונות'!$C:$H,5,0)</f>
        <v>1</v>
      </c>
      <c r="G15" s="14"/>
      <c r="H15" s="14"/>
      <c r="I15" s="4"/>
      <c r="J15" s="4"/>
      <c r="K15" s="12"/>
      <c r="N15" s="13"/>
    </row>
    <row r="16" spans="1:14" x14ac:dyDescent="0.2">
      <c r="A16" s="4">
        <v>15</v>
      </c>
      <c r="B16" s="4" t="s">
        <v>22</v>
      </c>
      <c r="C16" s="2"/>
      <c r="D16" s="7"/>
      <c r="E16" s="4">
        <v>5</v>
      </c>
      <c r="F16" s="4">
        <f>VLOOKUP(B16,'[1]תנועתיות ושונות'!$C:$H,5,0)</f>
        <v>1</v>
      </c>
      <c r="G16" s="14"/>
      <c r="H16" s="14"/>
      <c r="I16" s="4"/>
      <c r="J16" s="4"/>
      <c r="K16" s="12"/>
      <c r="N16" s="13"/>
    </row>
    <row r="17" spans="1:14" x14ac:dyDescent="0.2">
      <c r="A17" s="4">
        <v>16</v>
      </c>
      <c r="B17" s="4" t="s">
        <v>23</v>
      </c>
      <c r="C17" s="2" t="s">
        <v>55</v>
      </c>
      <c r="D17" s="7"/>
      <c r="E17" s="4">
        <v>50</v>
      </c>
      <c r="F17" s="4">
        <f>VLOOKUP(B17,'[1]תנועתיות ושונות'!$C:$H,5,0)</f>
        <v>1</v>
      </c>
      <c r="G17" s="14"/>
      <c r="H17" s="14"/>
      <c r="I17" s="4"/>
      <c r="J17" s="4"/>
      <c r="K17" s="12"/>
      <c r="N17" s="13"/>
    </row>
    <row r="18" spans="1:14" x14ac:dyDescent="0.2">
      <c r="A18" s="4">
        <v>17</v>
      </c>
      <c r="B18" s="4" t="s">
        <v>24</v>
      </c>
      <c r="C18" s="2" t="s">
        <v>56</v>
      </c>
      <c r="D18" s="7"/>
      <c r="E18" s="4">
        <v>200</v>
      </c>
      <c r="F18" s="4">
        <f>VLOOKUP(B18,'[1]תנועתיות ושונות'!$C:$H,5,0)</f>
        <v>1</v>
      </c>
      <c r="G18" s="14"/>
      <c r="H18" s="14"/>
      <c r="I18" s="4"/>
      <c r="J18" s="4" t="s">
        <v>49</v>
      </c>
      <c r="K18" s="12"/>
      <c r="N18" s="13"/>
    </row>
    <row r="19" spans="1:14" x14ac:dyDescent="0.2">
      <c r="A19" s="4">
        <v>18</v>
      </c>
      <c r="B19" s="4" t="s">
        <v>25</v>
      </c>
      <c r="C19" s="2" t="s">
        <v>57</v>
      </c>
      <c r="D19" s="7"/>
      <c r="E19" s="4">
        <v>20</v>
      </c>
      <c r="F19" s="4">
        <f>VLOOKUP(B19,'[1]תנועתיות ושונות'!$C:$H,5,0)</f>
        <v>1</v>
      </c>
      <c r="G19" s="14"/>
      <c r="H19" s="14"/>
      <c r="I19" s="4"/>
      <c r="J19" s="4" t="s">
        <v>49</v>
      </c>
      <c r="K19" s="12"/>
      <c r="N19" s="13"/>
    </row>
    <row r="20" spans="1:14" x14ac:dyDescent="0.2">
      <c r="A20" s="4">
        <v>19</v>
      </c>
      <c r="B20" s="4" t="s">
        <v>26</v>
      </c>
      <c r="C20" s="2" t="s">
        <v>57</v>
      </c>
      <c r="D20" s="7"/>
      <c r="E20" s="4">
        <v>20</v>
      </c>
      <c r="F20" s="4">
        <f>VLOOKUP(B20,'[1]תנועתיות ושונות'!$C:$H,5,0)</f>
        <v>1</v>
      </c>
      <c r="G20" s="14"/>
      <c r="H20" s="14"/>
      <c r="I20" s="4"/>
      <c r="J20" s="4"/>
      <c r="K20" s="12"/>
      <c r="N20" s="13"/>
    </row>
    <row r="21" spans="1:14" x14ac:dyDescent="0.2">
      <c r="A21" s="4">
        <v>20</v>
      </c>
      <c r="B21" s="4" t="s">
        <v>27</v>
      </c>
      <c r="C21" s="2" t="s">
        <v>58</v>
      </c>
      <c r="D21" s="7"/>
      <c r="E21" s="4">
        <v>20</v>
      </c>
      <c r="F21" s="4">
        <f>VLOOKUP(B21,'[1]תנועתיות ושונות'!$C:$H,5,0)</f>
        <v>1</v>
      </c>
      <c r="G21" s="14"/>
      <c r="H21" s="14"/>
      <c r="I21" s="4"/>
      <c r="J21" s="4"/>
      <c r="K21" s="12"/>
      <c r="N21" s="13"/>
    </row>
    <row r="22" spans="1:14" x14ac:dyDescent="0.2">
      <c r="A22" s="4">
        <v>21</v>
      </c>
      <c r="B22" s="4" t="s">
        <v>28</v>
      </c>
      <c r="C22" s="2" t="s">
        <v>58</v>
      </c>
      <c r="D22" s="7"/>
      <c r="E22" s="4">
        <v>20</v>
      </c>
      <c r="F22" s="4">
        <f>VLOOKUP(B22,'[1]תנועתיות ושונות'!$C:$H,5,0)</f>
        <v>1</v>
      </c>
      <c r="G22" s="14"/>
      <c r="H22" s="14"/>
      <c r="I22" s="4"/>
      <c r="J22" s="4"/>
      <c r="K22" s="12"/>
      <c r="N22" s="13"/>
    </row>
    <row r="23" spans="1:14" x14ac:dyDescent="0.2">
      <c r="A23" s="4">
        <v>22</v>
      </c>
      <c r="B23" s="4" t="s">
        <v>29</v>
      </c>
      <c r="C23" s="2" t="s">
        <v>59</v>
      </c>
      <c r="D23" s="7"/>
      <c r="E23" s="4">
        <v>10</v>
      </c>
      <c r="F23" s="4">
        <f>VLOOKUP(B23,'[1]תנועתיות ושונות'!$C:$H,5,0)</f>
        <v>1</v>
      </c>
      <c r="G23" s="14"/>
      <c r="H23" s="14"/>
      <c r="I23" s="4"/>
      <c r="J23" s="4"/>
      <c r="K23" s="12"/>
      <c r="N23" s="13"/>
    </row>
    <row r="24" spans="1:14" x14ac:dyDescent="0.2">
      <c r="A24" s="4">
        <v>23</v>
      </c>
      <c r="B24" s="4" t="s">
        <v>30</v>
      </c>
      <c r="C24" s="2" t="s">
        <v>60</v>
      </c>
      <c r="D24" s="7"/>
      <c r="E24" s="4">
        <v>10</v>
      </c>
      <c r="F24" s="4">
        <f>VLOOKUP(B24,'[1]תנועתיות ושונות'!$C:$H,5,0)</f>
        <v>1</v>
      </c>
      <c r="G24" s="14"/>
      <c r="H24" s="14"/>
      <c r="I24" s="4"/>
      <c r="J24" s="4"/>
      <c r="K24" s="12"/>
      <c r="N24" s="13"/>
    </row>
    <row r="25" spans="1:14" x14ac:dyDescent="0.2">
      <c r="A25" s="4">
        <v>24</v>
      </c>
      <c r="B25" s="4" t="s">
        <v>31</v>
      </c>
      <c r="C25" s="2" t="s">
        <v>61</v>
      </c>
      <c r="D25" s="7"/>
      <c r="E25" s="4">
        <v>10</v>
      </c>
      <c r="F25" s="4">
        <f>VLOOKUP(B25,'[1]תנועתיות ושונות'!$C:$H,5,0)</f>
        <v>1</v>
      </c>
      <c r="G25" s="14"/>
      <c r="H25" s="14"/>
      <c r="I25" s="4"/>
      <c r="J25" s="4"/>
      <c r="K25" s="12"/>
      <c r="N25" s="13"/>
    </row>
    <row r="26" spans="1:14" x14ac:dyDescent="0.2">
      <c r="A26" s="4">
        <v>25</v>
      </c>
      <c r="B26" s="4" t="s">
        <v>32</v>
      </c>
      <c r="C26" s="2"/>
      <c r="D26" s="7"/>
      <c r="E26" s="4">
        <v>30</v>
      </c>
      <c r="F26" s="4">
        <f>VLOOKUP(B26,'[1]תנועתיות ושונות'!$C:$H,5,0)</f>
        <v>1</v>
      </c>
      <c r="G26" s="14"/>
      <c r="H26" s="14"/>
      <c r="I26" s="4"/>
      <c r="J26" s="4"/>
      <c r="K26" s="12"/>
      <c r="N26" s="13"/>
    </row>
    <row r="27" spans="1:14" x14ac:dyDescent="0.2">
      <c r="A27" s="4">
        <v>26</v>
      </c>
      <c r="B27" s="4" t="s">
        <v>73</v>
      </c>
      <c r="C27" s="2" t="s">
        <v>62</v>
      </c>
      <c r="D27" s="7"/>
      <c r="E27" s="4">
        <v>80</v>
      </c>
      <c r="F27" s="4">
        <f>VLOOKUP(B27,'[1]תנועתיות ושונות'!$C:$H,5,0)</f>
        <v>1</v>
      </c>
      <c r="G27" s="14"/>
      <c r="H27" s="14"/>
      <c r="I27" s="4"/>
      <c r="J27" s="4"/>
      <c r="K27" s="12"/>
      <c r="N27" s="13"/>
    </row>
    <row r="28" spans="1:14" ht="28.5" x14ac:dyDescent="0.2">
      <c r="A28" s="4">
        <v>27</v>
      </c>
      <c r="B28" s="4" t="s">
        <v>33</v>
      </c>
      <c r="C28" s="2" t="s">
        <v>63</v>
      </c>
      <c r="D28" s="7"/>
      <c r="E28" s="4">
        <v>40</v>
      </c>
      <c r="F28" s="4">
        <f>VLOOKUP(B28,'[1]תנועתיות ושונות'!$C:$H,5,0)</f>
        <v>1</v>
      </c>
      <c r="G28" s="14"/>
      <c r="H28" s="14"/>
      <c r="I28" s="4"/>
      <c r="J28" s="4"/>
      <c r="K28" s="12"/>
      <c r="N28" s="13"/>
    </row>
    <row r="29" spans="1:14" x14ac:dyDescent="0.2">
      <c r="A29" s="4">
        <v>28</v>
      </c>
      <c r="B29" s="4" t="s">
        <v>34</v>
      </c>
      <c r="C29" s="2" t="s">
        <v>64</v>
      </c>
      <c r="D29" s="7"/>
      <c r="E29" s="4">
        <v>20</v>
      </c>
      <c r="F29" s="4">
        <f>VLOOKUP(B29,'[1]תנועתיות ושונות'!$C:$H,5,0)</f>
        <v>0</v>
      </c>
      <c r="G29" s="14"/>
      <c r="H29" s="14"/>
      <c r="I29" s="4"/>
      <c r="J29" s="4"/>
      <c r="K29" s="12"/>
      <c r="N29" s="13"/>
    </row>
    <row r="30" spans="1:14" ht="28.5" x14ac:dyDescent="0.2">
      <c r="A30" s="4">
        <v>29</v>
      </c>
      <c r="B30" s="4" t="s">
        <v>35</v>
      </c>
      <c r="C30" s="2" t="s">
        <v>65</v>
      </c>
      <c r="D30" s="7"/>
      <c r="E30" s="4">
        <v>30</v>
      </c>
      <c r="F30" s="4">
        <f>VLOOKUP(B30,'[1]תנועתיות ושונות'!$C:$H,5,0)</f>
        <v>1</v>
      </c>
      <c r="G30" s="14"/>
      <c r="H30" s="14"/>
      <c r="I30" s="4"/>
      <c r="J30" s="4"/>
      <c r="K30" s="12"/>
      <c r="N30" s="13"/>
    </row>
    <row r="31" spans="1:14" x14ac:dyDescent="0.2">
      <c r="A31" s="4">
        <v>30</v>
      </c>
      <c r="B31" s="4" t="s">
        <v>36</v>
      </c>
      <c r="C31" s="2"/>
      <c r="D31" s="7"/>
      <c r="E31" s="4">
        <v>5</v>
      </c>
      <c r="F31" s="4">
        <f>VLOOKUP(B31,'[1]תנועתיות ושונות'!$C:$H,5,0)</f>
        <v>1</v>
      </c>
      <c r="G31" s="14"/>
      <c r="H31" s="14"/>
      <c r="I31" s="4"/>
      <c r="J31" s="4"/>
      <c r="K31" s="12"/>
      <c r="N31" s="13"/>
    </row>
    <row r="32" spans="1:14" x14ac:dyDescent="0.2">
      <c r="A32" s="4">
        <v>31</v>
      </c>
      <c r="B32" s="4" t="s">
        <v>37</v>
      </c>
      <c r="C32" s="2"/>
      <c r="D32" s="7"/>
      <c r="E32" s="4">
        <v>5</v>
      </c>
      <c r="F32" s="4">
        <f>VLOOKUP(B32,'[1]תנועתיות ושונות'!$C:$H,5,0)</f>
        <v>0</v>
      </c>
      <c r="G32" s="14"/>
      <c r="H32" s="14"/>
      <c r="I32" s="4"/>
      <c r="J32" s="4"/>
      <c r="K32" s="12"/>
      <c r="N32" s="13"/>
    </row>
    <row r="33" spans="1:14" x14ac:dyDescent="0.2">
      <c r="A33" s="4">
        <v>32</v>
      </c>
      <c r="B33" s="4" t="s">
        <v>38</v>
      </c>
      <c r="C33" s="2" t="s">
        <v>66</v>
      </c>
      <c r="D33" s="7"/>
      <c r="E33" s="19">
        <v>40</v>
      </c>
      <c r="F33" s="4">
        <f>VLOOKUP(B33,'[1]תנועתיות ושונות'!$C:$H,5,0)</f>
        <v>1</v>
      </c>
      <c r="G33" s="14"/>
      <c r="H33" s="14"/>
      <c r="I33" s="4"/>
      <c r="J33" s="4"/>
      <c r="K33" s="12"/>
      <c r="N33" s="13"/>
    </row>
    <row r="34" spans="1:14" x14ac:dyDescent="0.2">
      <c r="A34" s="4">
        <v>33</v>
      </c>
      <c r="B34" s="4" t="s">
        <v>39</v>
      </c>
      <c r="C34" s="2" t="s">
        <v>66</v>
      </c>
      <c r="D34" s="7"/>
      <c r="E34" s="19"/>
      <c r="F34" s="4">
        <f>VLOOKUP(B34,'[1]תנועתיות ושונות'!$C:$H,5,0)</f>
        <v>1</v>
      </c>
      <c r="G34" s="14"/>
      <c r="H34" s="14"/>
      <c r="I34" s="4"/>
      <c r="J34" s="4" t="s">
        <v>49</v>
      </c>
      <c r="K34" s="12"/>
      <c r="N34" s="13"/>
    </row>
    <row r="35" spans="1:14" x14ac:dyDescent="0.2">
      <c r="A35" s="4">
        <v>34</v>
      </c>
      <c r="B35" s="4" t="s">
        <v>40</v>
      </c>
      <c r="C35" s="2" t="s">
        <v>66</v>
      </c>
      <c r="D35" s="7"/>
      <c r="E35" s="19"/>
      <c r="F35" s="4">
        <f>VLOOKUP(B35,'[1]תנועתיות ושונות'!$C:$H,5,0)</f>
        <v>1</v>
      </c>
      <c r="G35" s="14"/>
      <c r="H35" s="14"/>
      <c r="I35" s="4"/>
      <c r="J35" s="4"/>
      <c r="K35" s="12"/>
      <c r="N35" s="13"/>
    </row>
    <row r="36" spans="1:14" x14ac:dyDescent="0.2">
      <c r="A36" s="4">
        <v>35</v>
      </c>
      <c r="B36" s="4" t="s">
        <v>41</v>
      </c>
      <c r="C36" s="2" t="s">
        <v>66</v>
      </c>
      <c r="D36" s="7"/>
      <c r="E36" s="19"/>
      <c r="F36" s="4">
        <f>VLOOKUP(B36,'[1]תנועתיות ושונות'!$C:$H,5,0)</f>
        <v>0</v>
      </c>
      <c r="G36" s="14"/>
      <c r="H36" s="14"/>
      <c r="I36" s="4"/>
      <c r="J36" s="4"/>
      <c r="K36" s="12"/>
      <c r="N36" s="13"/>
    </row>
    <row r="37" spans="1:14" x14ac:dyDescent="0.2">
      <c r="A37" s="4">
        <v>36</v>
      </c>
      <c r="B37" s="4" t="s">
        <v>42</v>
      </c>
      <c r="C37" s="2" t="s">
        <v>67</v>
      </c>
      <c r="D37" s="7"/>
      <c r="E37" s="4">
        <v>100</v>
      </c>
      <c r="F37" s="4">
        <f>VLOOKUP(B37,'[1]תנועתיות ושונות'!$C:$H,5,0)</f>
        <v>0</v>
      </c>
      <c r="G37" s="14"/>
      <c r="H37" s="14"/>
      <c r="I37" s="4"/>
      <c r="J37" s="4"/>
      <c r="K37" s="12"/>
      <c r="N37" s="13"/>
    </row>
    <row r="38" spans="1:14" x14ac:dyDescent="0.2">
      <c r="A38" s="4">
        <v>37</v>
      </c>
      <c r="B38" s="4" t="s">
        <v>43</v>
      </c>
      <c r="C38" s="2" t="s">
        <v>68</v>
      </c>
      <c r="D38" s="7"/>
      <c r="E38" s="4"/>
      <c r="F38" s="4">
        <f>VLOOKUP(B38,'[1]תנועתיות ושונות'!$C:$H,5,0)</f>
        <v>0</v>
      </c>
      <c r="G38" s="14"/>
      <c r="H38" s="14"/>
      <c r="I38" s="4"/>
      <c r="J38" s="4"/>
      <c r="K38" s="12"/>
      <c r="N38" s="13"/>
    </row>
    <row r="39" spans="1:14" x14ac:dyDescent="0.2">
      <c r="A39" s="4">
        <v>38</v>
      </c>
      <c r="B39" s="4" t="s">
        <v>44</v>
      </c>
      <c r="C39" s="2" t="s">
        <v>69</v>
      </c>
      <c r="D39" s="7"/>
      <c r="E39" s="4">
        <v>30</v>
      </c>
      <c r="F39" s="4">
        <f>VLOOKUP(B39,'[1]תנועתיות ושונות'!$C:$H,5,0)</f>
        <v>1</v>
      </c>
      <c r="G39" s="14"/>
      <c r="H39" s="14"/>
      <c r="I39" s="4"/>
      <c r="J39" s="4"/>
      <c r="K39" s="12"/>
      <c r="N39" s="13"/>
    </row>
    <row r="40" spans="1:14" x14ac:dyDescent="0.2">
      <c r="A40" s="4">
        <v>39</v>
      </c>
      <c r="B40" s="4" t="s">
        <v>45</v>
      </c>
      <c r="C40" s="2"/>
      <c r="D40" s="7"/>
      <c r="E40" s="4">
        <v>30</v>
      </c>
      <c r="F40" s="4">
        <f>VLOOKUP(B40,'[1]תנועתיות ושונות'!$C:$H,5,0)</f>
        <v>1</v>
      </c>
      <c r="G40" s="14"/>
      <c r="H40" s="14"/>
      <c r="I40" s="4"/>
      <c r="J40" s="4"/>
      <c r="K40" s="12"/>
      <c r="N40" s="13"/>
    </row>
    <row r="41" spans="1:14" ht="28.5" x14ac:dyDescent="0.2">
      <c r="A41" s="4">
        <v>40</v>
      </c>
      <c r="B41" s="4" t="s">
        <v>46</v>
      </c>
      <c r="C41" s="2" t="s">
        <v>70</v>
      </c>
      <c r="D41" s="7"/>
      <c r="E41" s="4">
        <v>60</v>
      </c>
      <c r="F41" s="4">
        <f>VLOOKUP(B41,'[1]תנועתיות ושונות'!$C:$H,5,0)</f>
        <v>1</v>
      </c>
      <c r="G41" s="14"/>
      <c r="H41" s="14"/>
      <c r="I41" s="4"/>
      <c r="J41" s="4"/>
      <c r="K41" s="12"/>
      <c r="N41" s="13"/>
    </row>
    <row r="42" spans="1:14" x14ac:dyDescent="0.2">
      <c r="A42" s="4">
        <v>41</v>
      </c>
      <c r="B42" s="4" t="s">
        <v>47</v>
      </c>
      <c r="C42" s="2" t="s">
        <v>71</v>
      </c>
      <c r="D42" s="7"/>
      <c r="E42" s="4">
        <v>30</v>
      </c>
      <c r="F42" s="4">
        <f>VLOOKUP(B42,'[1]תנועתיות ושונות'!$C:$H,5,0)</f>
        <v>1</v>
      </c>
      <c r="G42" s="14"/>
      <c r="H42" s="14"/>
      <c r="I42" s="4"/>
      <c r="J42" s="4" t="s">
        <v>49</v>
      </c>
      <c r="K42" s="12"/>
      <c r="N42" s="13"/>
    </row>
    <row r="43" spans="1:14" x14ac:dyDescent="0.2">
      <c r="A43" s="4">
        <v>42</v>
      </c>
      <c r="B43" s="4" t="s">
        <v>48</v>
      </c>
      <c r="C43" s="2" t="s">
        <v>72</v>
      </c>
      <c r="D43" s="7"/>
      <c r="E43" s="4">
        <v>10</v>
      </c>
      <c r="F43" s="4">
        <f>VLOOKUP(B43,'[1]תנועתיות ושונות'!$C:$H,5,0)</f>
        <v>0</v>
      </c>
      <c r="G43" s="14"/>
      <c r="H43" s="14"/>
      <c r="I43" s="4"/>
      <c r="J43" s="4"/>
      <c r="K43" s="12"/>
      <c r="N43" s="13"/>
    </row>
    <row r="44" spans="1:14" s="11" customFormat="1" x14ac:dyDescent="0.2">
      <c r="A44" s="9"/>
      <c r="B44" s="9" t="s">
        <v>74</v>
      </c>
      <c r="C44" s="10"/>
      <c r="D44" s="7"/>
      <c r="E44" s="9">
        <v>5</v>
      </c>
      <c r="F44" s="4">
        <f>VLOOKUP(B44,'[1]תנועתיות ושונות'!$C:$H,5,0)</f>
        <v>1</v>
      </c>
      <c r="G44" s="14"/>
      <c r="H44" s="14"/>
      <c r="I44" s="9"/>
      <c r="J44" s="9"/>
      <c r="K44" s="12"/>
      <c r="L44" s="5"/>
      <c r="M44" s="5"/>
      <c r="N44" s="13"/>
    </row>
    <row r="46" spans="1:14" x14ac:dyDescent="0.2">
      <c r="B46" s="5" t="s">
        <v>75</v>
      </c>
    </row>
  </sheetData>
  <autoFilter ref="A1:N44" xr:uid="{00000000-0001-0000-0000-000000000000}"/>
  <mergeCells count="1">
    <mergeCell ref="E33:E3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F950-7063-4121-80C8-FE0C925F9891}">
  <dimension ref="H9:K14"/>
  <sheetViews>
    <sheetView rightToLeft="1" workbookViewId="0">
      <selection activeCell="J15" sqref="J15"/>
    </sheetView>
  </sheetViews>
  <sheetFormatPr defaultRowHeight="14.25" x14ac:dyDescent="0.2"/>
  <cols>
    <col min="8" max="8" width="9.75" bestFit="1" customWidth="1"/>
    <col min="10" max="10" width="11.875" bestFit="1" customWidth="1"/>
    <col min="11" max="11" width="13" bestFit="1" customWidth="1"/>
  </cols>
  <sheetData>
    <row r="9" spans="8:11" x14ac:dyDescent="0.2">
      <c r="H9" t="s">
        <v>77</v>
      </c>
      <c r="I9" t="s">
        <v>78</v>
      </c>
      <c r="J9" t="s">
        <v>79</v>
      </c>
      <c r="K9" t="s">
        <v>80</v>
      </c>
    </row>
    <row r="10" spans="8:11" x14ac:dyDescent="0.2">
      <c r="H10">
        <v>225</v>
      </c>
      <c r="I10">
        <v>200</v>
      </c>
      <c r="J10" s="17">
        <f>I10*H10</f>
        <v>45000</v>
      </c>
      <c r="K10" s="18">
        <f>J10*1.18</f>
        <v>53100</v>
      </c>
    </row>
    <row r="14" spans="8:11" x14ac:dyDescent="0.2">
      <c r="J14" t="s">
        <v>81</v>
      </c>
      <c r="K14" s="18">
        <f>K10*3</f>
        <v>159300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תנועתיות ושונות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sharasho_d</dc:creator>
  <cp:lastModifiedBy>אורטל טוזון</cp:lastModifiedBy>
  <dcterms:created xsi:type="dcterms:W3CDTF">2025-06-04T10:37:57Z</dcterms:created>
  <dcterms:modified xsi:type="dcterms:W3CDTF">2026-01-29T06:07:01Z</dcterms:modified>
</cp:coreProperties>
</file>