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
    </mc:Choice>
  </mc:AlternateContent>
  <bookViews>
    <workbookView xWindow="0" yWindow="0" windowWidth="13800" windowHeight="6060"/>
  </bookViews>
  <sheets>
    <sheet name="הצעת קבלן" sheetId="2" r:id="rId1"/>
    <sheet name="גיליון1" sheetId="1" r:id="rId2"/>
  </sheets>
  <definedNames>
    <definedName name="_xlnm._FilterDatabase" localSheetId="0" hidden="1">'הצעת קבלן'!$A$1:$M$1</definedName>
    <definedName name="_xlnm.Print_Area" localSheetId="0">'הצעת קבלן'!$A$1:$M$51</definedName>
    <definedName name="_xlnm.Print_Titles" localSheetId="0">'הצעת קבלן'!$1:$1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1" i="2" l="1"/>
  <c r="E51" i="2"/>
  <c r="Z1" i="2"/>
  <c r="AA49" i="2"/>
  <c r="J49" i="2"/>
  <c r="AA48" i="2"/>
  <c r="J48" i="2"/>
  <c r="AA47" i="2"/>
  <c r="J47" i="2"/>
  <c r="AA46" i="2"/>
  <c r="K46" i="2"/>
  <c r="J46" i="2"/>
  <c r="AA45" i="2"/>
  <c r="J45" i="2"/>
  <c r="AA44" i="2"/>
  <c r="J44" i="2"/>
  <c r="AA43" i="2"/>
  <c r="J43" i="2"/>
  <c r="AA42" i="2"/>
  <c r="K42" i="2"/>
  <c r="J42" i="2"/>
  <c r="AA41" i="2"/>
  <c r="J41" i="2"/>
  <c r="AA40" i="2"/>
  <c r="J40" i="2"/>
  <c r="AA39" i="2"/>
  <c r="J39" i="2"/>
  <c r="AA38" i="2"/>
  <c r="J38" i="2"/>
  <c r="AA37" i="2"/>
  <c r="J37" i="2"/>
  <c r="AA36" i="2"/>
  <c r="J36" i="2"/>
  <c r="AA35" i="2"/>
  <c r="J35" i="2"/>
  <c r="AA34" i="2"/>
  <c r="J34" i="2"/>
  <c r="AA33" i="2"/>
  <c r="J33" i="2"/>
  <c r="AA32" i="2"/>
  <c r="J32" i="2"/>
  <c r="AA31" i="2"/>
  <c r="AA30" i="2"/>
  <c r="J30" i="2"/>
  <c r="AA29" i="2"/>
  <c r="J29" i="2"/>
  <c r="AA28" i="2"/>
  <c r="J28" i="2"/>
  <c r="AA27" i="2"/>
  <c r="J27" i="2"/>
  <c r="AA26" i="2"/>
  <c r="J26" i="2"/>
  <c r="AA25" i="2"/>
  <c r="J25" i="2"/>
  <c r="AA24" i="2"/>
  <c r="J24" i="2"/>
  <c r="AA23" i="2"/>
  <c r="J23" i="2"/>
  <c r="AA22" i="2"/>
  <c r="J22" i="2"/>
  <c r="AA21" i="2"/>
  <c r="J21" i="2"/>
  <c r="AA20" i="2"/>
  <c r="J20" i="2"/>
  <c r="AA19" i="2"/>
  <c r="J19" i="2"/>
  <c r="AA18" i="2"/>
  <c r="J18" i="2"/>
  <c r="AA17" i="2"/>
  <c r="J17" i="2"/>
  <c r="AA16" i="2"/>
  <c r="J16" i="2"/>
  <c r="AA15" i="2"/>
  <c r="J15" i="2"/>
  <c r="AA14" i="2"/>
  <c r="J14" i="2"/>
  <c r="AA13" i="2"/>
  <c r="J13" i="2"/>
  <c r="AA12" i="2"/>
  <c r="J12" i="2"/>
  <c r="AA11" i="2"/>
  <c r="J11" i="2"/>
  <c r="AA10" i="2"/>
  <c r="J10" i="2"/>
  <c r="AA9" i="2"/>
  <c r="AA8" i="2"/>
  <c r="J8" i="2"/>
  <c r="AA7" i="2"/>
  <c r="J7" i="2"/>
  <c r="AA6" i="2"/>
  <c r="J6" i="2"/>
  <c r="AA5" i="2"/>
  <c r="J5" i="2"/>
  <c r="AA4" i="2"/>
  <c r="K4" i="2"/>
  <c r="J4" i="2"/>
  <c r="AA3" i="2"/>
  <c r="AA2" i="2"/>
  <c r="K31" i="2" l="1"/>
  <c r="J31" i="2"/>
  <c r="K9" i="2"/>
  <c r="J9" i="2"/>
  <c r="L3" i="2" l="1"/>
  <c r="M2" i="2" s="1"/>
  <c r="J3" i="2"/>
  <c r="J2" i="2" l="1"/>
</calcChain>
</file>

<file path=xl/sharedStrings.xml><?xml version="1.0" encoding="utf-8"?>
<sst xmlns="http://schemas.openxmlformats.org/spreadsheetml/2006/main" count="107" uniqueCount="70">
  <si>
    <t>תת כתב</t>
  </si>
  <si>
    <t>פרק</t>
  </si>
  <si>
    <t>תת פרק</t>
  </si>
  <si>
    <t>סעיף</t>
  </si>
  <si>
    <t>תאור הסעיף</t>
  </si>
  <si>
    <t>יח"מ</t>
  </si>
  <si>
    <t>כמות</t>
  </si>
  <si>
    <t>מחיר יחידה</t>
  </si>
  <si>
    <t>אחוז הנחה</t>
  </si>
  <si>
    <t>סה"כ לפני הנחה</t>
  </si>
  <si>
    <t>סה"כ לתת פרק</t>
  </si>
  <si>
    <t>סה"כ לפרק</t>
  </si>
  <si>
    <t>סה"כ לכתב</t>
  </si>
  <si>
    <t>כל סעיפי כתב כמויות</t>
  </si>
  <si>
    <t>מיזוג אויר ואוורור</t>
  </si>
  <si>
    <t>מערכות טיפול באויר</t>
  </si>
  <si>
    <t>אספקה והתקנה של יחידת טיפול באויר כדוגמת תוצרת "אוריס" דגם EWSQ-1000, לספיקת אויר של 1,000 CFM, לרבות סוללה עם 6 שורות עומק, גופי חימום חשמליים בהספק 3X3.2KW, תרמוסטט הגנה, מגן זרימה פרסוסטטי, חיבור לתעלות עם קטע גמיש, צנרת מים מבודדת לחיבור בין היחידה לקו אספקת המים, חיבורי צנרת גמישים, ברזי ניתוק מבודדים, מסנן מים מבודד, חיבור דיאלקטרי, חיבור לניקוז לרבות סיפון וחיבור למערכת חשמל ופיקוד, לפי המפרט הטכני והתוכניות.</t>
  </si>
  <si>
    <t>קומפלט</t>
  </si>
  <si>
    <t>אספקה והתקנה של יחידת טיפול באויר מסוג קסטה עם פנל חיצוני במידות 62X62 ס"מ כדוגמת תוצרת "AERMEC" דגם FCL72-RXLE20 לתפוקת קירור של 18,000 BTU/H (בתנאי עבודה: DB: 73°F ,WB: 62°F, כניסת מים: 45°F), לרבות גוף חימום חשמלי בהספק 2.6KW, צנרת מים מבודדת לחיבור בין היחידה לקוי אספקת המים הקרים, חיבורי צנרת ג מישים, ברזי פיקוד וניתוק מבודדים, מסנני מים מבודדים, חיבורים דיאלקטריים, תרמוסטט הפעלה, חיבור לניקוז ולמשאבה באמצעות צנרת גמישה באורך הדרוש וחיבור למערכת חשמל ופיקוד, לפי המפרט הטכני והתוכניות.</t>
  </si>
  <si>
    <t>אספקה והתקנה של יחידת מפוח-נחשון עם כיסוי דקורטיבי כדוגמת תוצרת "תדיראן" דגם WTN-30, לרבות גוף חימום חשמלי בהספק 2KW, צנרת מים מבודדת לחיבור בין היחידה לקו אספקת המים הקרים, חיבורי צנרת גמישים, ברזי פיקוד וניתוק מבודדים, מסנני מים מבודדים, חיבורים דיאלקטריים, תרמוסטט הפעלה, חיבור לניקוז באמצעות צנרת גמישה באורך הדרוש וחיבור למערכת חשמל ופיקוד, לפי המפרט הטכני והתוכניות.</t>
  </si>
  <si>
    <t>אספקה והתקנה של מפוח צנטריפוגלי מותקן בתעלה כדוגמת תוצרת "VENTS" דגם TT-SILENT-M160 לספיקת אויר של 300 מ"ק/ש' כנגד 20 מ"מ עומד מים, לרבות ווסת מהירות, התחברות לתעלה וחיבור למערכת חשמל ופיקוד, לפי המפרט הטכני והתוכניות.</t>
  </si>
  <si>
    <t>צנרת מים ואביזרים</t>
  </si>
  <si>
    <t>אספקה והתקנה של צנרת מים מפלדה שחורה לפי תקן ASTM A-53 מתאים לסקדיול 40 בקוטר "2 לרבות התחברות לצנרת קיימת, ותמיכות וכולל ריקון מים, לפי המפרט הטכני והתוכניות.</t>
  </si>
  <si>
    <t>מ"א</t>
  </si>
  <si>
    <t>צינור כנ"ל, אך בקוטר "½1.</t>
  </si>
  <si>
    <t>צינור כנ"ל, אך בקוטר "¼1.</t>
  </si>
  <si>
    <t>צינור כנ"ל, אך בקוטר "1.</t>
  </si>
  <si>
    <t>צינור כנ"ל, אך בקוטר "3/4.</t>
  </si>
  <si>
    <t>אספקה והתקנה של בידוד לצנרת מים בקוטר "2 מארמפלקס בעובי 25 מ"מ, לפי המפרט הטכני והתוכניות.</t>
  </si>
  <si>
    <t>בידוד כנ"ל, אך לצנרת בקוטר "½1.</t>
  </si>
  <si>
    <t>בידוד כנ"ל, אך לצנרת בקוטר "¼1.</t>
  </si>
  <si>
    <t>בידוד כנ"ל, אך לצנרת בקוטר "1.</t>
  </si>
  <si>
    <t>בידוד כנ"ל, אך לצנרת בקוטר "3/4.</t>
  </si>
  <si>
    <t>אספקה והתקנה של בידוד למסנן, ברז או שסתום אל-חוזר בקוטר "2 מארמפלקס בעובי 19 מ"מ, לפי המפרט הטכני והתוכניות.</t>
  </si>
  <si>
    <t>בידוד כנ"ל, אך למסנן או ברז בקוטר "¼1.</t>
  </si>
  <si>
    <t>בידוד כנ"ל, אך למסנן או ברז בקוטר "1.</t>
  </si>
  <si>
    <t>בידוד כנ"ל, אך למסנן או ברז בקוטר "3/4.</t>
  </si>
  <si>
    <t>אספקה והתקנה של מגוף יד לצנרת בקוטר "2, לפי המפרט הטכני והתוכניות.</t>
  </si>
  <si>
    <t>יח'</t>
  </si>
  <si>
    <t>מגוף כנ"ל, אך לצנרת בקוטר "¼1.</t>
  </si>
  <si>
    <t>מגוף כנ"ל, אך לצנרת בקוטר "1.</t>
  </si>
  <si>
    <t>מגוף כנ"ל, אך לצנרת בקוטר "3/4.</t>
  </si>
  <si>
    <t>אספקה והתקנה של שסתום אוטומטי לשחרור אויר בקוטר "3/4, לרבות מגוף ניתוק בקוטר "3/4, לפי המפרט הטכני והתוכניות.</t>
  </si>
  <si>
    <t>אספקה והתקנה של ברז ממונע כדוגמת תוצרת "Landis &amp; Stefa" לצנרת בקוטר "2, לרבות חיווט, לפי המפרט הטכני.</t>
  </si>
  <si>
    <t>אספקה והתקנה של מד טמפרטורה לצנרת מים לרבות כיסן, לפי המפרט הטכני והתוכניות.</t>
  </si>
  <si>
    <t>תעלות ומפזרים</t>
  </si>
  <si>
    <t>אספקה והתקנה של תעלות אויר מפח מגולוון בעובי מתאים למידות חתך התעלה לפי תקן סמקנה, לרבות מתלים, חיזוקים, מתאמים לחיבור תעלות גמישות, תמיכות וכל האביזרים הדרושים, לפי המפרט הטכני והתוכניות.</t>
  </si>
  <si>
    <t>מ"ר</t>
  </si>
  <si>
    <t>אספקה והתקנה של בידוד תרמי חיצוני בעובי "1 לתעלות אויר מתאים לת"י 1001, לפי המפרט הטכני והתוכניות.</t>
  </si>
  <si>
    <t>אספקה והתקנה של בידוד תרמי-אקוסטי פנימי בעובי "1 לתעלות אויר מתאים לת"י 1001, לפי המפרט הטכני והתוכניות.</t>
  </si>
  <si>
    <t>אספקה והתקנה של אביזר חיבור בין תעלת פח מגולוון לתעלה גמישה בקוטר "6, לפי המפרט הטכני והתוכניות.</t>
  </si>
  <si>
    <t>אספקה והתקנה של תעלות אויר מבודדות גמישות בקוטר "6 כדוגמת תוצרת "AMERIFLEX" דגם AF-013 או שווה ערך בעל אישור ת"י 1001, לרבות מעברים, מתלים, חיזוקים, תמיכות וכל האביזרים הדרושים, לפי המפרט הטכני והתוכניות.</t>
  </si>
  <si>
    <t>אספקה והתקנה של תעלות אויר גמישות ללא בידוד בקוטר "6 כדוגמת תוצרת "AMERIFLEX" דגם AF-012 או שווה ערך בעל אישור ת"י 1001, לרבות מעברים, מתלים, חיזוקים, תמיכות וכל האביזרים הדרושים, לפי המפרט הטכני והתוכניות.</t>
  </si>
  <si>
    <t>אספקה והתקנה של תריס אספקת אויר כדוגמת תוצרת "יעד" דגם PV-2-150, לפי המפרט הטכני והתוכניות.</t>
  </si>
  <si>
    <t>אספקה והתקנה של תריס יניקת אויר כדוגמת תוצרת "יעד" דגם PV-1-150, לפי המפרט הטכני והתוכניות.</t>
  </si>
  <si>
    <t>אספקה והתקנה של תריס יניקת אויר מאלומיניום משוך כדוגמת תוצרת "יעד", במידות 20X20 ס"מ, לפי המפרט הטכני והתוכניות.</t>
  </si>
  <si>
    <t>אספקה והתקנה של תריס נגד גשם במידות 30X60 ס"מ עשוי מאלומיניום ומשולב בחלון, לרבות צביעת התריס בגוון התואם לפרופיל האלומיניום הקיים,</t>
  </si>
  <si>
    <t>מערכות חשמל ופיקוד</t>
  </si>
  <si>
    <t>אספקה והתקנה של מערכת פיקוד מושלמת להפעלת יחידת טיפול באויר לספיקת אויר של 1,000 CFM ומעלה או יחידת אויר צח, לרבות ברז פיקוד פרופורציונלי, תרמוסטט הפעלה ומגענים לגופי חימום, לפי המפרט הטכני והתוכניות.</t>
  </si>
  <si>
    <t>אספקה והתקנה של מערכת פיקוד מושלמת להפעלת יחידת טיפול באויר לספיקת אויר עד 800 CFM או יחידת מפוח-נחשון, לרבות ברז פיקוד, תרמוסטט הפעלה ומגענים לגופי חימום, לפי המפרט הטכני והתוכניות.</t>
  </si>
  <si>
    <t>אספקה והתקנה של מונה אנרגיה בקוטר "2 כדוגמת תוצרת "QLC" או שווה ערך זהה ליצרן ולדגם הנהוגים במבנה, לרבות חיבורי צנרת ותקשורת, לפי המפרט הטכני והתוכניות.</t>
  </si>
  <si>
    <t>כללי</t>
  </si>
  <si>
    <t>ביקורת מעבדה מוסמכת לכל מתקני מיזוג האויר והאוורור שבוצעו במסגרת הפרוייקט לצורך אישור התאמה לת"י 1001, לפי המפרט הטכני.</t>
  </si>
  <si>
    <t>ביקורת בודק חשמל מוסמך לכל מתקני מיזוג האויר והאוורור בפרוייקט, לפי המפרט הטכני.</t>
  </si>
  <si>
    <t>איזון, ויסות, שילוט והפעלת כל המערכות שבוצעו במסגרת הפרוייקט, ספר מתקן, אחריות ושירות, לפי המפרט הטכני.</t>
  </si>
  <si>
    <t>קוד אימות</t>
  </si>
  <si>
    <t>:הערות</t>
  </si>
  <si>
    <t>הסכומים המוצעים הינם בשקלים ואינם כוללים מע"מ</t>
  </si>
  <si>
    <t>מחירי היחידה ואחוזי ההנחה הנקלטים, יכללו עד שתי ספרות מימין לנקודה העשרונית</t>
  </si>
  <si>
    <t>גליון הצעת קבלן שיוגש יהיה הגליון המקורי (ולא גליון מועתק)</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</si>
</sst>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Arial"/>
      <family val="2"/>
      <charset val="177"/>
      <scheme val="minor"/>
    </font>
    <font>
      <b/>
      <sz val="11"/>
      <color theme="1"/>
      <name val="Arial"/>
      <family val="2"/>
      <scheme val="minor"/>
    </font>
    <font>
      <b/>
      <sz val="11"/>
      <color indexed="12"/>
      <name val="Arial"/>
      <family val="2"/>
      <scheme val="minor"/>
    </font>
    <font>
      <b/>
      <sz val="11"/>
      <color indexed="10"/>
      <name val="Arial"/>
      <family val="2"/>
      <scheme val="minor"/>
    </font>
    <font>
      <sz val="11"/>
      <color indexed="10"/>
      <name val="Arial"/>
      <family val="2"/>
      <charset val="177"/>
      <scheme val="minor"/>
    </font>
    <font>
      <sz val="11"/>
      <color indexed="12"/>
      <name val="Arial"/>
      <family val="2"/>
      <charset val="177"/>
      <scheme val="minor"/>
    </font>
  </fonts>
  <fills count="5">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4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4">
    <xf numFmtId="0" fontId="0" fillId="0" borderId="0" xfId="0"/>
    <xf numFmtId="0" fontId="0" fillId="0" borderId="0" xfId="0" applyAlignment="1">
      <alignment wrapText="1"/>
    </xf>
    <xf numFmtId="0" fontId="0" fillId="0" borderId="0" xfId="0" applyAlignment="1" applyProtection="1">
      <alignment wrapText="1"/>
      <protection hidden="1"/>
    </xf>
    <xf numFmtId="4" fontId="0" fillId="0" borderId="0" xfId="0" applyNumberFormat="1" applyAlignment="1">
      <alignment wrapText="1"/>
    </xf>
    <xf numFmtId="0" fontId="2" fillId="0" borderId="1" xfId="0" applyFont="1" applyBorder="1" applyAlignment="1">
      <alignment vertical="top" wrapText="1"/>
    </xf>
    <xf numFmtId="0" fontId="2" fillId="0" borderId="1" xfId="0" applyFont="1" applyBorder="1" applyAlignment="1" applyProtection="1">
      <alignment vertical="top" wrapText="1"/>
      <protection locked="0"/>
    </xf>
    <xf numFmtId="4" fontId="3" fillId="0" borderId="1" xfId="0" applyNumberFormat="1" applyFont="1" applyBorder="1" applyAlignment="1">
      <alignment horizontal="right" vertical="top" wrapText="1"/>
    </xf>
    <xf numFmtId="0" fontId="3" fillId="0" borderId="1" xfId="0" applyFont="1" applyBorder="1" applyAlignment="1">
      <alignment wrapText="1"/>
    </xf>
    <xf numFmtId="4" fontId="3" fillId="0" borderId="1" xfId="0" applyNumberFormat="1" applyFont="1" applyBorder="1" applyAlignment="1">
      <alignment wrapText="1"/>
    </xf>
    <xf numFmtId="4" fontId="3" fillId="2" borderId="1" xfId="0" applyNumberFormat="1" applyFont="1" applyFill="1" applyBorder="1" applyAlignment="1" applyProtection="1">
      <alignment wrapText="1"/>
      <protection locked="0"/>
    </xf>
    <xf numFmtId="0" fontId="4" fillId="0" borderId="1" xfId="0" applyFont="1" applyBorder="1" applyAlignment="1">
      <alignment wrapText="1"/>
    </xf>
    <xf numFmtId="0" fontId="0" fillId="0" borderId="1" xfId="0" applyBorder="1" applyAlignment="1">
      <alignment wrapText="1"/>
    </xf>
    <xf numFmtId="0" fontId="3" fillId="4" borderId="1" xfId="0" applyFont="1" applyFill="1" applyBorder="1" applyAlignment="1">
      <alignment wrapText="1"/>
    </xf>
    <xf numFmtId="0" fontId="2" fillId="0" borderId="1" xfId="0" applyFont="1" applyBorder="1" applyAlignment="1">
      <alignment wrapText="1"/>
    </xf>
    <xf numFmtId="4" fontId="2" fillId="0" borderId="1" xfId="0" applyNumberFormat="1" applyFont="1" applyBorder="1" applyAlignment="1">
      <alignment wrapText="1"/>
    </xf>
    <xf numFmtId="4" fontId="2" fillId="2" borderId="1" xfId="0" applyNumberFormat="1" applyFont="1" applyFill="1" applyBorder="1" applyAlignment="1" applyProtection="1">
      <alignment wrapText="1"/>
      <protection locked="0"/>
    </xf>
    <xf numFmtId="0" fontId="5" fillId="0" borderId="1" xfId="0" applyFont="1" applyBorder="1" applyAlignment="1">
      <alignment wrapText="1"/>
    </xf>
    <xf numFmtId="4" fontId="0" fillId="3" borderId="1" xfId="0" applyNumberFormat="1" applyFill="1" applyBorder="1" applyAlignment="1" applyProtection="1">
      <alignment wrapText="1"/>
      <protection locked="0"/>
    </xf>
    <xf numFmtId="4" fontId="0" fillId="0" borderId="1" xfId="0" applyNumberFormat="1" applyBorder="1" applyAlignment="1">
      <alignment wrapText="1"/>
    </xf>
    <xf numFmtId="0" fontId="1" fillId="0" borderId="0" xfId="0" applyFont="1" applyAlignment="1" applyProtection="1">
      <alignment wrapText="1"/>
      <protection hidden="1"/>
    </xf>
    <xf numFmtId="0" fontId="1" fillId="0" borderId="0" xfId="0" applyFont="1" applyAlignment="1"/>
    <xf numFmtId="0" fontId="2" fillId="0" borderId="0" xfId="0" applyFont="1" applyAlignment="1"/>
    <xf numFmtId="0" fontId="3" fillId="0" borderId="1" xfId="0" applyFont="1" applyBorder="1" applyAlignment="1">
      <alignment vertical="top" wrapText="1"/>
    </xf>
    <xf numFmtId="0" fontId="0" fillId="0" borderId="1" xfId="0"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6"/>
  <sheetViews>
    <sheetView showGridLines="0" rightToLeft="1" tabSelected="1" zoomScale="80" zoomScaleNormal="80" workbookViewId="0">
      <pane ySplit="1" topLeftCell="A2" activePane="bottomLeft" state="frozen"/>
      <selection pane="bottomLeft" activeCell="A2" sqref="A2"/>
    </sheetView>
  </sheetViews>
  <sheetFormatPr defaultRowHeight="13.8" x14ac:dyDescent="0.25"/>
  <cols>
    <col min="1" max="4" width="5.69921875" style="1" customWidth="1"/>
    <col min="5" max="5" width="55.69921875" style="1" customWidth="1"/>
    <col min="6" max="6" width="6.69921875" style="1" customWidth="1"/>
    <col min="7" max="7" width="12.69921875" style="1" customWidth="1"/>
    <col min="8" max="8" width="12.69921875" style="3" customWidth="1"/>
    <col min="9" max="9" width="6.69921875" style="3" customWidth="1"/>
    <col min="10" max="13" width="12.69921875" style="1" customWidth="1"/>
    <col min="14" max="26" width="8.796875" style="1"/>
    <col min="27" max="27" width="0" style="1" hidden="1" customWidth="1"/>
    <col min="28" max="16384" width="8.796875" style="1"/>
  </cols>
  <sheetData>
    <row r="1" spans="1:28" ht="31.05" customHeight="1" x14ac:dyDescent="0.25">
      <c r="A1" s="4" t="s">
        <v>0</v>
      </c>
      <c r="B1" s="4" t="s">
        <v>1</v>
      </c>
      <c r="C1" s="4" t="s">
        <v>2</v>
      </c>
      <c r="D1" s="5" t="s">
        <v>3</v>
      </c>
      <c r="E1" s="4" t="s">
        <v>4</v>
      </c>
      <c r="F1" s="4" t="s">
        <v>5</v>
      </c>
      <c r="G1" s="4" t="s">
        <v>6</v>
      </c>
      <c r="H1" s="6" t="s">
        <v>7</v>
      </c>
      <c r="I1" s="6" t="s">
        <v>8</v>
      </c>
      <c r="J1" s="4" t="s">
        <v>9</v>
      </c>
      <c r="K1" s="4" t="s">
        <v>10</v>
      </c>
      <c r="L1" s="4" t="s">
        <v>11</v>
      </c>
      <c r="M1" s="4" t="s">
        <v>12</v>
      </c>
      <c r="Z1" s="2">
        <f>SUM(L3:L49)*(100-ROUND(I2,2))/100+SUM(H:H)</f>
        <v>0</v>
      </c>
      <c r="AB1" s="2">
        <f>ROUND(100*AVERAGEA(AA:AA),0)</f>
        <v>0</v>
      </c>
    </row>
    <row r="2" spans="1:28" x14ac:dyDescent="0.25">
      <c r="A2" s="22"/>
      <c r="B2" s="22"/>
      <c r="C2" s="22"/>
      <c r="D2" s="22"/>
      <c r="E2" s="22" t="s">
        <v>13</v>
      </c>
      <c r="F2" s="7"/>
      <c r="G2" s="7"/>
      <c r="H2" s="8"/>
      <c r="I2" s="9"/>
      <c r="J2" s="10">
        <f>SUM(L3:L49)</f>
        <v>0</v>
      </c>
      <c r="K2" s="11"/>
      <c r="L2" s="11"/>
      <c r="M2" s="12">
        <f>SUM(L3:L49)*(100-ROUND(I2,2))/100</f>
        <v>0</v>
      </c>
      <c r="AA2" s="2">
        <f>H2*D2*C2*B2+I2*(D2+C2+B2+A2+1)</f>
        <v>0</v>
      </c>
    </row>
    <row r="3" spans="1:28" x14ac:dyDescent="0.25">
      <c r="A3" s="22"/>
      <c r="B3" s="22">
        <v>15</v>
      </c>
      <c r="C3" s="22"/>
      <c r="D3" s="22"/>
      <c r="E3" s="22" t="s">
        <v>14</v>
      </c>
      <c r="F3" s="7"/>
      <c r="G3" s="7"/>
      <c r="H3" s="8"/>
      <c r="I3" s="9"/>
      <c r="J3" s="10">
        <f>SUM(K4:K49)</f>
        <v>0</v>
      </c>
      <c r="K3" s="11"/>
      <c r="L3" s="11">
        <f>SUM(K4:K49)*(100-ROUND(I3,2))/100</f>
        <v>0</v>
      </c>
      <c r="M3" s="11"/>
      <c r="AA3" s="2">
        <f>H3*D3*C3*B3+I3*(D3+C3+B3+A3+1)</f>
        <v>0</v>
      </c>
    </row>
    <row r="4" spans="1:28" x14ac:dyDescent="0.25">
      <c r="A4" s="4"/>
      <c r="B4" s="4">
        <v>15</v>
      </c>
      <c r="C4" s="4">
        <v>1</v>
      </c>
      <c r="D4" s="4"/>
      <c r="E4" s="4" t="s">
        <v>15</v>
      </c>
      <c r="F4" s="13"/>
      <c r="G4" s="13"/>
      <c r="H4" s="14"/>
      <c r="I4" s="15"/>
      <c r="J4" s="16">
        <f>SUM(J5:J8)</f>
        <v>0</v>
      </c>
      <c r="K4" s="11">
        <f>SUM(J5:J8)*(100-ROUND(I4,2))/100</f>
        <v>0</v>
      </c>
      <c r="L4" s="11"/>
      <c r="M4" s="11"/>
      <c r="AA4" s="2">
        <f>H4*D4*C4*B4+I4*(D4+C4+B4+A4+1)</f>
        <v>0</v>
      </c>
    </row>
    <row r="5" spans="1:28" ht="96.6" x14ac:dyDescent="0.25">
      <c r="A5" s="23"/>
      <c r="B5" s="23">
        <v>15</v>
      </c>
      <c r="C5" s="23">
        <v>1</v>
      </c>
      <c r="D5" s="23">
        <v>10</v>
      </c>
      <c r="E5" s="23" t="s">
        <v>16</v>
      </c>
      <c r="F5" s="11" t="s">
        <v>17</v>
      </c>
      <c r="G5" s="11">
        <v>1</v>
      </c>
      <c r="H5" s="17">
        <v>0</v>
      </c>
      <c r="I5" s="18"/>
      <c r="J5" s="11">
        <f>G5*ROUND(H5,2)</f>
        <v>0</v>
      </c>
      <c r="K5" s="11"/>
      <c r="L5" s="11"/>
      <c r="M5" s="11"/>
      <c r="AA5" s="2">
        <f>H5*D5*C5*B5+I5*(D5+C5+B5+A5+1)</f>
        <v>0</v>
      </c>
    </row>
    <row r="6" spans="1:28" ht="110.4" x14ac:dyDescent="0.25">
      <c r="A6" s="23"/>
      <c r="B6" s="23">
        <v>15</v>
      </c>
      <c r="C6" s="23">
        <v>1</v>
      </c>
      <c r="D6" s="23">
        <v>20</v>
      </c>
      <c r="E6" s="23" t="s">
        <v>18</v>
      </c>
      <c r="F6" s="11" t="s">
        <v>17</v>
      </c>
      <c r="G6" s="11">
        <v>16</v>
      </c>
      <c r="H6" s="17">
        <v>0</v>
      </c>
      <c r="I6" s="18"/>
      <c r="J6" s="11">
        <f>G6*ROUND(H6,2)</f>
        <v>0</v>
      </c>
      <c r="K6" s="11"/>
      <c r="L6" s="11"/>
      <c r="M6" s="11"/>
      <c r="AA6" s="2">
        <f>H6*D6*C6*B6+I6*(D6+C6+B6+A6+1)</f>
        <v>0</v>
      </c>
    </row>
    <row r="7" spans="1:28" ht="82.8" x14ac:dyDescent="0.25">
      <c r="A7" s="23"/>
      <c r="B7" s="23">
        <v>15</v>
      </c>
      <c r="C7" s="23">
        <v>1</v>
      </c>
      <c r="D7" s="23">
        <v>30</v>
      </c>
      <c r="E7" s="23" t="s">
        <v>19</v>
      </c>
      <c r="F7" s="11" t="s">
        <v>17</v>
      </c>
      <c r="G7" s="11">
        <v>1</v>
      </c>
      <c r="H7" s="17">
        <v>0</v>
      </c>
      <c r="I7" s="18"/>
      <c r="J7" s="11">
        <f>G7*ROUND(H7,2)</f>
        <v>0</v>
      </c>
      <c r="K7" s="11"/>
      <c r="L7" s="11"/>
      <c r="M7" s="11"/>
      <c r="AA7" s="2">
        <f>H7*D7*C7*B7+I7*(D7+C7+B7+A7+1)</f>
        <v>0</v>
      </c>
    </row>
    <row r="8" spans="1:28" ht="55.2" x14ac:dyDescent="0.25">
      <c r="A8" s="23"/>
      <c r="B8" s="23">
        <v>15</v>
      </c>
      <c r="C8" s="23">
        <v>1</v>
      </c>
      <c r="D8" s="23">
        <v>40</v>
      </c>
      <c r="E8" s="23" t="s">
        <v>20</v>
      </c>
      <c r="F8" s="11" t="s">
        <v>17</v>
      </c>
      <c r="G8" s="11">
        <v>1</v>
      </c>
      <c r="H8" s="17">
        <v>0</v>
      </c>
      <c r="I8" s="18"/>
      <c r="J8" s="11">
        <f>G8*ROUND(H8,2)</f>
        <v>0</v>
      </c>
      <c r="K8" s="11"/>
      <c r="L8" s="11"/>
      <c r="M8" s="11"/>
      <c r="AA8" s="2">
        <f>H8*D8*C8*B8+I8*(D8+C8+B8+A8+1)</f>
        <v>0</v>
      </c>
    </row>
    <row r="9" spans="1:28" x14ac:dyDescent="0.25">
      <c r="A9" s="4"/>
      <c r="B9" s="4">
        <v>15</v>
      </c>
      <c r="C9" s="4">
        <v>2</v>
      </c>
      <c r="D9" s="4"/>
      <c r="E9" s="4" t="s">
        <v>21</v>
      </c>
      <c r="F9" s="13"/>
      <c r="G9" s="13"/>
      <c r="H9" s="14"/>
      <c r="I9" s="15"/>
      <c r="J9" s="16">
        <f>SUM(J10:J30)</f>
        <v>0</v>
      </c>
      <c r="K9" s="11">
        <f>SUM(J10:J30)*(100-ROUND(I9,2))/100</f>
        <v>0</v>
      </c>
      <c r="L9" s="11"/>
      <c r="M9" s="11"/>
      <c r="AA9" s="2">
        <f>H9*D9*C9*B9+I9*(D9+C9+B9+A9+1)</f>
        <v>0</v>
      </c>
    </row>
    <row r="10" spans="1:28" ht="41.4" x14ac:dyDescent="0.25">
      <c r="A10" s="23"/>
      <c r="B10" s="23">
        <v>15</v>
      </c>
      <c r="C10" s="23">
        <v>2</v>
      </c>
      <c r="D10" s="23">
        <v>10</v>
      </c>
      <c r="E10" s="23" t="s">
        <v>22</v>
      </c>
      <c r="F10" s="11" t="s">
        <v>23</v>
      </c>
      <c r="G10" s="11">
        <v>35</v>
      </c>
      <c r="H10" s="17">
        <v>0</v>
      </c>
      <c r="I10" s="18"/>
      <c r="J10" s="11">
        <f>G10*ROUND(H10,2)</f>
        <v>0</v>
      </c>
      <c r="K10" s="11"/>
      <c r="L10" s="11"/>
      <c r="M10" s="11"/>
      <c r="AA10" s="2">
        <f>H10*D10*C10*B10+I10*(D10+C10+B10+A10+1)</f>
        <v>0</v>
      </c>
    </row>
    <row r="11" spans="1:28" x14ac:dyDescent="0.25">
      <c r="A11" s="23"/>
      <c r="B11" s="23">
        <v>15</v>
      </c>
      <c r="C11" s="23">
        <v>2</v>
      </c>
      <c r="D11" s="23">
        <v>20</v>
      </c>
      <c r="E11" s="23" t="s">
        <v>24</v>
      </c>
      <c r="F11" s="11" t="s">
        <v>23</v>
      </c>
      <c r="G11" s="11">
        <v>15</v>
      </c>
      <c r="H11" s="17">
        <v>0</v>
      </c>
      <c r="I11" s="18"/>
      <c r="J11" s="11">
        <f>G11*ROUND(H11,2)</f>
        <v>0</v>
      </c>
      <c r="K11" s="11"/>
      <c r="L11" s="11"/>
      <c r="M11" s="11"/>
      <c r="AA11" s="2">
        <f>H11*D11*C11*B11+I11*(D11+C11+B11+A11+1)</f>
        <v>0</v>
      </c>
    </row>
    <row r="12" spans="1:28" x14ac:dyDescent="0.25">
      <c r="A12" s="23"/>
      <c r="B12" s="23">
        <v>15</v>
      </c>
      <c r="C12" s="23">
        <v>2</v>
      </c>
      <c r="D12" s="23">
        <v>30</v>
      </c>
      <c r="E12" s="23" t="s">
        <v>25</v>
      </c>
      <c r="F12" s="11" t="s">
        <v>23</v>
      </c>
      <c r="G12" s="11">
        <v>15</v>
      </c>
      <c r="H12" s="17">
        <v>0</v>
      </c>
      <c r="I12" s="18"/>
      <c r="J12" s="11">
        <f>G12*ROUND(H12,2)</f>
        <v>0</v>
      </c>
      <c r="K12" s="11"/>
      <c r="L12" s="11"/>
      <c r="M12" s="11"/>
      <c r="AA12" s="2">
        <f>H12*D12*C12*B12+I12*(D12+C12+B12+A12+1)</f>
        <v>0</v>
      </c>
    </row>
    <row r="13" spans="1:28" x14ac:dyDescent="0.25">
      <c r="A13" s="23"/>
      <c r="B13" s="23">
        <v>15</v>
      </c>
      <c r="C13" s="23">
        <v>2</v>
      </c>
      <c r="D13" s="23">
        <v>40</v>
      </c>
      <c r="E13" s="23" t="s">
        <v>26</v>
      </c>
      <c r="F13" s="11" t="s">
        <v>23</v>
      </c>
      <c r="G13" s="11">
        <v>20</v>
      </c>
      <c r="H13" s="17">
        <v>0</v>
      </c>
      <c r="I13" s="18"/>
      <c r="J13" s="11">
        <f>G13*ROUND(H13,2)</f>
        <v>0</v>
      </c>
      <c r="K13" s="11"/>
      <c r="L13" s="11"/>
      <c r="M13" s="11"/>
      <c r="AA13" s="2">
        <f>H13*D13*C13*B13+I13*(D13+C13+B13+A13+1)</f>
        <v>0</v>
      </c>
    </row>
    <row r="14" spans="1:28" x14ac:dyDescent="0.25">
      <c r="A14" s="23"/>
      <c r="B14" s="23">
        <v>15</v>
      </c>
      <c r="C14" s="23">
        <v>2</v>
      </c>
      <c r="D14" s="23">
        <v>50</v>
      </c>
      <c r="E14" s="23" t="s">
        <v>27</v>
      </c>
      <c r="F14" s="11" t="s">
        <v>23</v>
      </c>
      <c r="G14" s="11">
        <v>120</v>
      </c>
      <c r="H14" s="17">
        <v>0</v>
      </c>
      <c r="I14" s="18"/>
      <c r="J14" s="11">
        <f>G14*ROUND(H14,2)</f>
        <v>0</v>
      </c>
      <c r="K14" s="11"/>
      <c r="L14" s="11"/>
      <c r="M14" s="11"/>
      <c r="AA14" s="2">
        <f>H14*D14*C14*B14+I14*(D14+C14+B14+A14+1)</f>
        <v>0</v>
      </c>
    </row>
    <row r="15" spans="1:28" ht="27.6" x14ac:dyDescent="0.25">
      <c r="A15" s="23"/>
      <c r="B15" s="23">
        <v>15</v>
      </c>
      <c r="C15" s="23">
        <v>2</v>
      </c>
      <c r="D15" s="23">
        <v>60</v>
      </c>
      <c r="E15" s="23" t="s">
        <v>28</v>
      </c>
      <c r="F15" s="11" t="s">
        <v>23</v>
      </c>
      <c r="G15" s="11">
        <v>35</v>
      </c>
      <c r="H15" s="17">
        <v>0</v>
      </c>
      <c r="I15" s="18"/>
      <c r="J15" s="11">
        <f>G15*ROUND(H15,2)</f>
        <v>0</v>
      </c>
      <c r="K15" s="11"/>
      <c r="L15" s="11"/>
      <c r="M15" s="11"/>
      <c r="AA15" s="2">
        <f>H15*D15*C15*B15+I15*(D15+C15+B15+A15+1)</f>
        <v>0</v>
      </c>
    </row>
    <row r="16" spans="1:28" x14ac:dyDescent="0.25">
      <c r="A16" s="23"/>
      <c r="B16" s="23">
        <v>15</v>
      </c>
      <c r="C16" s="23">
        <v>2</v>
      </c>
      <c r="D16" s="23">
        <v>70</v>
      </c>
      <c r="E16" s="23" t="s">
        <v>29</v>
      </c>
      <c r="F16" s="11" t="s">
        <v>23</v>
      </c>
      <c r="G16" s="11">
        <v>15</v>
      </c>
      <c r="H16" s="17">
        <v>0</v>
      </c>
      <c r="I16" s="18"/>
      <c r="J16" s="11">
        <f>G16*ROUND(H16,2)</f>
        <v>0</v>
      </c>
      <c r="K16" s="11"/>
      <c r="L16" s="11"/>
      <c r="M16" s="11"/>
      <c r="AA16" s="2">
        <f>H16*D16*C16*B16+I16*(D16+C16+B16+A16+1)</f>
        <v>0</v>
      </c>
    </row>
    <row r="17" spans="1:27" x14ac:dyDescent="0.25">
      <c r="A17" s="23"/>
      <c r="B17" s="23">
        <v>15</v>
      </c>
      <c r="C17" s="23">
        <v>2</v>
      </c>
      <c r="D17" s="23">
        <v>80</v>
      </c>
      <c r="E17" s="23" t="s">
        <v>30</v>
      </c>
      <c r="F17" s="11" t="s">
        <v>23</v>
      </c>
      <c r="G17" s="11">
        <v>15</v>
      </c>
      <c r="H17" s="17">
        <v>0</v>
      </c>
      <c r="I17" s="18"/>
      <c r="J17" s="11">
        <f>G17*ROUND(H17,2)</f>
        <v>0</v>
      </c>
      <c r="K17" s="11"/>
      <c r="L17" s="11"/>
      <c r="M17" s="11"/>
      <c r="AA17" s="2">
        <f>H17*D17*C17*B17+I17*(D17+C17+B17+A17+1)</f>
        <v>0</v>
      </c>
    </row>
    <row r="18" spans="1:27" x14ac:dyDescent="0.25">
      <c r="A18" s="23"/>
      <c r="B18" s="23">
        <v>15</v>
      </c>
      <c r="C18" s="23">
        <v>2</v>
      </c>
      <c r="D18" s="23">
        <v>90</v>
      </c>
      <c r="E18" s="23" t="s">
        <v>31</v>
      </c>
      <c r="F18" s="11" t="s">
        <v>23</v>
      </c>
      <c r="G18" s="11">
        <v>20</v>
      </c>
      <c r="H18" s="17">
        <v>0</v>
      </c>
      <c r="I18" s="18"/>
      <c r="J18" s="11">
        <f>G18*ROUND(H18,2)</f>
        <v>0</v>
      </c>
      <c r="K18" s="11"/>
      <c r="L18" s="11"/>
      <c r="M18" s="11"/>
      <c r="AA18" s="2">
        <f>H18*D18*C18*B18+I18*(D18+C18+B18+A18+1)</f>
        <v>0</v>
      </c>
    </row>
    <row r="19" spans="1:27" x14ac:dyDescent="0.25">
      <c r="A19" s="23"/>
      <c r="B19" s="23">
        <v>15</v>
      </c>
      <c r="C19" s="23">
        <v>2</v>
      </c>
      <c r="D19" s="23">
        <v>100</v>
      </c>
      <c r="E19" s="23" t="s">
        <v>32</v>
      </c>
      <c r="F19" s="11" t="s">
        <v>23</v>
      </c>
      <c r="G19" s="11">
        <v>120</v>
      </c>
      <c r="H19" s="17">
        <v>0</v>
      </c>
      <c r="I19" s="18"/>
      <c r="J19" s="11">
        <f>G19*ROUND(H19,2)</f>
        <v>0</v>
      </c>
      <c r="K19" s="11"/>
      <c r="L19" s="11"/>
      <c r="M19" s="11"/>
      <c r="AA19" s="2">
        <f>H19*D19*C19*B19+I19*(D19+C19+B19+A19+1)</f>
        <v>0</v>
      </c>
    </row>
    <row r="20" spans="1:27" ht="27.6" x14ac:dyDescent="0.25">
      <c r="A20" s="23"/>
      <c r="B20" s="23">
        <v>15</v>
      </c>
      <c r="C20" s="23">
        <v>2</v>
      </c>
      <c r="D20" s="23">
        <v>110</v>
      </c>
      <c r="E20" s="23" t="s">
        <v>33</v>
      </c>
      <c r="F20" s="11" t="s">
        <v>17</v>
      </c>
      <c r="G20" s="11">
        <v>4</v>
      </c>
      <c r="H20" s="17">
        <v>0</v>
      </c>
      <c r="I20" s="18"/>
      <c r="J20" s="11">
        <f>G20*ROUND(H20,2)</f>
        <v>0</v>
      </c>
      <c r="K20" s="11"/>
      <c r="L20" s="11"/>
      <c r="M20" s="11"/>
      <c r="AA20" s="2">
        <f>H20*D20*C20*B20+I20*(D20+C20+B20+A20+1)</f>
        <v>0</v>
      </c>
    </row>
    <row r="21" spans="1:27" x14ac:dyDescent="0.25">
      <c r="A21" s="23"/>
      <c r="B21" s="23">
        <v>15</v>
      </c>
      <c r="C21" s="23">
        <v>2</v>
      </c>
      <c r="D21" s="23">
        <v>120</v>
      </c>
      <c r="E21" s="23" t="s">
        <v>34</v>
      </c>
      <c r="F21" s="11" t="s">
        <v>17</v>
      </c>
      <c r="G21" s="11">
        <v>2</v>
      </c>
      <c r="H21" s="17">
        <v>0</v>
      </c>
      <c r="I21" s="18"/>
      <c r="J21" s="11">
        <f>G21*ROUND(H21,2)</f>
        <v>0</v>
      </c>
      <c r="K21" s="11"/>
      <c r="L21" s="11"/>
      <c r="M21" s="11"/>
      <c r="AA21" s="2">
        <f>H21*D21*C21*B21+I21*(D21+C21+B21+A21+1)</f>
        <v>0</v>
      </c>
    </row>
    <row r="22" spans="1:27" x14ac:dyDescent="0.25">
      <c r="A22" s="23"/>
      <c r="B22" s="23">
        <v>15</v>
      </c>
      <c r="C22" s="23">
        <v>2</v>
      </c>
      <c r="D22" s="23">
        <v>130</v>
      </c>
      <c r="E22" s="23" t="s">
        <v>35</v>
      </c>
      <c r="F22" s="11" t="s">
        <v>17</v>
      </c>
      <c r="G22" s="11">
        <v>2</v>
      </c>
      <c r="H22" s="17">
        <v>0</v>
      </c>
      <c r="I22" s="18"/>
      <c r="J22" s="11">
        <f>G22*ROUND(H22,2)</f>
        <v>0</v>
      </c>
      <c r="K22" s="11"/>
      <c r="L22" s="11"/>
      <c r="M22" s="11"/>
      <c r="AA22" s="2">
        <f>H22*D22*C22*B22+I22*(D22+C22+B22+A22+1)</f>
        <v>0</v>
      </c>
    </row>
    <row r="23" spans="1:27" x14ac:dyDescent="0.25">
      <c r="A23" s="23"/>
      <c r="B23" s="23">
        <v>15</v>
      </c>
      <c r="C23" s="23">
        <v>2</v>
      </c>
      <c r="D23" s="23">
        <v>140</v>
      </c>
      <c r="E23" s="23" t="s">
        <v>36</v>
      </c>
      <c r="F23" s="11" t="s">
        <v>17</v>
      </c>
      <c r="G23" s="11">
        <v>34</v>
      </c>
      <c r="H23" s="17">
        <v>0</v>
      </c>
      <c r="I23" s="18"/>
      <c r="J23" s="11">
        <f>G23*ROUND(H23,2)</f>
        <v>0</v>
      </c>
      <c r="K23" s="11"/>
      <c r="L23" s="11"/>
      <c r="M23" s="11"/>
      <c r="AA23" s="2">
        <f>H23*D23*C23*B23+I23*(D23+C23+B23+A23+1)</f>
        <v>0</v>
      </c>
    </row>
    <row r="24" spans="1:27" x14ac:dyDescent="0.25">
      <c r="A24" s="23"/>
      <c r="B24" s="23">
        <v>15</v>
      </c>
      <c r="C24" s="23">
        <v>2</v>
      </c>
      <c r="D24" s="23">
        <v>150</v>
      </c>
      <c r="E24" s="23" t="s">
        <v>37</v>
      </c>
      <c r="F24" s="11" t="s">
        <v>38</v>
      </c>
      <c r="G24" s="11">
        <v>2</v>
      </c>
      <c r="H24" s="17">
        <v>0</v>
      </c>
      <c r="I24" s="18"/>
      <c r="J24" s="11">
        <f>G24*ROUND(H24,2)</f>
        <v>0</v>
      </c>
      <c r="K24" s="11"/>
      <c r="L24" s="11"/>
      <c r="M24" s="11"/>
      <c r="AA24" s="2">
        <f>H24*D24*C24*B24+I24*(D24+C24+B24+A24+1)</f>
        <v>0</v>
      </c>
    </row>
    <row r="25" spans="1:27" x14ac:dyDescent="0.25">
      <c r="A25" s="23"/>
      <c r="B25" s="23">
        <v>15</v>
      </c>
      <c r="C25" s="23">
        <v>2</v>
      </c>
      <c r="D25" s="23">
        <v>160</v>
      </c>
      <c r="E25" s="23" t="s">
        <v>39</v>
      </c>
      <c r="F25" s="11" t="s">
        <v>38</v>
      </c>
      <c r="G25" s="11">
        <v>2</v>
      </c>
      <c r="H25" s="17">
        <v>0</v>
      </c>
      <c r="I25" s="18"/>
      <c r="J25" s="11">
        <f>G25*ROUND(H25,2)</f>
        <v>0</v>
      </c>
      <c r="K25" s="11"/>
      <c r="L25" s="11"/>
      <c r="M25" s="11"/>
      <c r="AA25" s="2">
        <f>H25*D25*C25*B25+I25*(D25+C25+B25+A25+1)</f>
        <v>0</v>
      </c>
    </row>
    <row r="26" spans="1:27" x14ac:dyDescent="0.25">
      <c r="A26" s="23"/>
      <c r="B26" s="23">
        <v>15</v>
      </c>
      <c r="C26" s="23">
        <v>2</v>
      </c>
      <c r="D26" s="23">
        <v>170</v>
      </c>
      <c r="E26" s="23" t="s">
        <v>40</v>
      </c>
      <c r="F26" s="11" t="s">
        <v>38</v>
      </c>
      <c r="G26" s="11">
        <v>2</v>
      </c>
      <c r="H26" s="17">
        <v>0</v>
      </c>
      <c r="I26" s="18"/>
      <c r="J26" s="11">
        <f>G26*ROUND(H26,2)</f>
        <v>0</v>
      </c>
      <c r="K26" s="11"/>
      <c r="L26" s="11"/>
      <c r="M26" s="11"/>
      <c r="AA26" s="2">
        <f>H26*D26*C26*B26+I26*(D26+C26+B26+A26+1)</f>
        <v>0</v>
      </c>
    </row>
    <row r="27" spans="1:27" x14ac:dyDescent="0.25">
      <c r="A27" s="23"/>
      <c r="B27" s="23">
        <v>15</v>
      </c>
      <c r="C27" s="23">
        <v>2</v>
      </c>
      <c r="D27" s="23">
        <v>180</v>
      </c>
      <c r="E27" s="23" t="s">
        <v>41</v>
      </c>
      <c r="F27" s="11" t="s">
        <v>38</v>
      </c>
      <c r="G27" s="11">
        <v>34</v>
      </c>
      <c r="H27" s="17">
        <v>0</v>
      </c>
      <c r="I27" s="18"/>
      <c r="J27" s="11">
        <f>G27*ROUND(H27,2)</f>
        <v>0</v>
      </c>
      <c r="K27" s="11"/>
      <c r="L27" s="11"/>
      <c r="M27" s="11"/>
      <c r="AA27" s="2">
        <f>H27*D27*C27*B27+I27*(D27+C27+B27+A27+1)</f>
        <v>0</v>
      </c>
    </row>
    <row r="28" spans="1:27" ht="27.6" x14ac:dyDescent="0.25">
      <c r="A28" s="23"/>
      <c r="B28" s="23">
        <v>15</v>
      </c>
      <c r="C28" s="23">
        <v>2</v>
      </c>
      <c r="D28" s="23">
        <v>190</v>
      </c>
      <c r="E28" s="23" t="s">
        <v>42</v>
      </c>
      <c r="F28" s="11" t="s">
        <v>38</v>
      </c>
      <c r="G28" s="11">
        <v>2</v>
      </c>
      <c r="H28" s="17">
        <v>0</v>
      </c>
      <c r="I28" s="18"/>
      <c r="J28" s="11">
        <f>G28*ROUND(H28,2)</f>
        <v>0</v>
      </c>
      <c r="K28" s="11"/>
      <c r="L28" s="11"/>
      <c r="M28" s="11"/>
      <c r="AA28" s="2">
        <f>H28*D28*C28*B28+I28*(D28+C28+B28+A28+1)</f>
        <v>0</v>
      </c>
    </row>
    <row r="29" spans="1:27" ht="27.6" x14ac:dyDescent="0.25">
      <c r="A29" s="23"/>
      <c r="B29" s="23">
        <v>15</v>
      </c>
      <c r="C29" s="23">
        <v>2</v>
      </c>
      <c r="D29" s="23">
        <v>200</v>
      </c>
      <c r="E29" s="23" t="s">
        <v>43</v>
      </c>
      <c r="F29" s="11" t="s">
        <v>38</v>
      </c>
      <c r="G29" s="11">
        <v>1</v>
      </c>
      <c r="H29" s="17">
        <v>0</v>
      </c>
      <c r="I29" s="18"/>
      <c r="J29" s="11">
        <f>G29*ROUND(H29,2)</f>
        <v>0</v>
      </c>
      <c r="K29" s="11"/>
      <c r="L29" s="11"/>
      <c r="M29" s="11"/>
      <c r="AA29" s="2">
        <f>H29*D29*C29*B29+I29*(D29+C29+B29+A29+1)</f>
        <v>0</v>
      </c>
    </row>
    <row r="30" spans="1:27" ht="27.6" x14ac:dyDescent="0.25">
      <c r="A30" s="23"/>
      <c r="B30" s="23">
        <v>15</v>
      </c>
      <c r="C30" s="23">
        <v>2</v>
      </c>
      <c r="D30" s="23">
        <v>210</v>
      </c>
      <c r="E30" s="23" t="s">
        <v>44</v>
      </c>
      <c r="F30" s="11" t="s">
        <v>38</v>
      </c>
      <c r="G30" s="11">
        <v>2</v>
      </c>
      <c r="H30" s="17">
        <v>0</v>
      </c>
      <c r="I30" s="18"/>
      <c r="J30" s="11">
        <f>G30*ROUND(H30,2)</f>
        <v>0</v>
      </c>
      <c r="K30" s="11"/>
      <c r="L30" s="11"/>
      <c r="M30" s="11"/>
      <c r="AA30" s="2">
        <f>H30*D30*C30*B30+I30*(D30+C30+B30+A30+1)</f>
        <v>0</v>
      </c>
    </row>
    <row r="31" spans="1:27" x14ac:dyDescent="0.25">
      <c r="A31" s="4"/>
      <c r="B31" s="4">
        <v>15</v>
      </c>
      <c r="C31" s="4">
        <v>3</v>
      </c>
      <c r="D31" s="4"/>
      <c r="E31" s="4" t="s">
        <v>45</v>
      </c>
      <c r="F31" s="13"/>
      <c r="G31" s="13"/>
      <c r="H31" s="14"/>
      <c r="I31" s="15"/>
      <c r="J31" s="16">
        <f>SUM(J32:J41)</f>
        <v>0</v>
      </c>
      <c r="K31" s="11">
        <f>SUM(J32:J41)*(100-ROUND(I31,2))/100</f>
        <v>0</v>
      </c>
      <c r="L31" s="11"/>
      <c r="M31" s="11"/>
      <c r="AA31" s="2">
        <f>H31*D31*C31*B31+I31*(D31+C31+B31+A31+1)</f>
        <v>0</v>
      </c>
    </row>
    <row r="32" spans="1:27" ht="41.4" x14ac:dyDescent="0.25">
      <c r="A32" s="23"/>
      <c r="B32" s="23">
        <v>15</v>
      </c>
      <c r="C32" s="23">
        <v>3</v>
      </c>
      <c r="D32" s="23">
        <v>10</v>
      </c>
      <c r="E32" s="23" t="s">
        <v>46</v>
      </c>
      <c r="F32" s="11" t="s">
        <v>47</v>
      </c>
      <c r="G32" s="11">
        <v>85</v>
      </c>
      <c r="H32" s="17">
        <v>0</v>
      </c>
      <c r="I32" s="18"/>
      <c r="J32" s="11">
        <f>G32*ROUND(H32,2)</f>
        <v>0</v>
      </c>
      <c r="K32" s="11"/>
      <c r="L32" s="11"/>
      <c r="M32" s="11"/>
      <c r="AA32" s="2">
        <f>H32*D32*C32*B32+I32*(D32+C32+B32+A32+1)</f>
        <v>0</v>
      </c>
    </row>
    <row r="33" spans="1:27" ht="27.6" x14ac:dyDescent="0.25">
      <c r="A33" s="23"/>
      <c r="B33" s="23">
        <v>15</v>
      </c>
      <c r="C33" s="23">
        <v>3</v>
      </c>
      <c r="D33" s="23">
        <v>20</v>
      </c>
      <c r="E33" s="23" t="s">
        <v>48</v>
      </c>
      <c r="F33" s="11" t="s">
        <v>47</v>
      </c>
      <c r="G33" s="11">
        <v>60</v>
      </c>
      <c r="H33" s="17">
        <v>0</v>
      </c>
      <c r="I33" s="18"/>
      <c r="J33" s="11">
        <f>G33*ROUND(H33,2)</f>
        <v>0</v>
      </c>
      <c r="K33" s="11"/>
      <c r="L33" s="11"/>
      <c r="M33" s="11"/>
      <c r="AA33" s="2">
        <f>H33*D33*C33*B33+I33*(D33+C33+B33+A33+1)</f>
        <v>0</v>
      </c>
    </row>
    <row r="34" spans="1:27" ht="27.6" x14ac:dyDescent="0.25">
      <c r="A34" s="23"/>
      <c r="B34" s="23">
        <v>15</v>
      </c>
      <c r="C34" s="23">
        <v>3</v>
      </c>
      <c r="D34" s="23">
        <v>30</v>
      </c>
      <c r="E34" s="23" t="s">
        <v>49</v>
      </c>
      <c r="F34" s="11" t="s">
        <v>47</v>
      </c>
      <c r="G34" s="11">
        <v>20</v>
      </c>
      <c r="H34" s="17">
        <v>0</v>
      </c>
      <c r="I34" s="18"/>
      <c r="J34" s="11">
        <f>G34*ROUND(H34,2)</f>
        <v>0</v>
      </c>
      <c r="K34" s="11"/>
      <c r="L34" s="11"/>
      <c r="M34" s="11"/>
      <c r="AA34" s="2">
        <f>H34*D34*C34*B34+I34*(D34+C34+B34+A34+1)</f>
        <v>0</v>
      </c>
    </row>
    <row r="35" spans="1:27" ht="27.6" x14ac:dyDescent="0.25">
      <c r="A35" s="23"/>
      <c r="B35" s="23">
        <v>15</v>
      </c>
      <c r="C35" s="23">
        <v>3</v>
      </c>
      <c r="D35" s="23">
        <v>40</v>
      </c>
      <c r="E35" s="23" t="s">
        <v>50</v>
      </c>
      <c r="F35" s="11" t="s">
        <v>38</v>
      </c>
      <c r="G35" s="11">
        <v>12</v>
      </c>
      <c r="H35" s="17">
        <v>0</v>
      </c>
      <c r="I35" s="18"/>
      <c r="J35" s="11">
        <f>G35*ROUND(H35,2)</f>
        <v>0</v>
      </c>
      <c r="K35" s="11"/>
      <c r="L35" s="11"/>
      <c r="M35" s="11"/>
      <c r="AA35" s="2">
        <f>H35*D35*C35*B35+I35*(D35+C35+B35+A35+1)</f>
        <v>0</v>
      </c>
    </row>
    <row r="36" spans="1:27" ht="55.2" x14ac:dyDescent="0.25">
      <c r="A36" s="23"/>
      <c r="B36" s="23">
        <v>15</v>
      </c>
      <c r="C36" s="23">
        <v>3</v>
      </c>
      <c r="D36" s="23">
        <v>50</v>
      </c>
      <c r="E36" s="23" t="s">
        <v>51</v>
      </c>
      <c r="F36" s="11" t="s">
        <v>23</v>
      </c>
      <c r="G36" s="11">
        <v>20</v>
      </c>
      <c r="H36" s="17">
        <v>0</v>
      </c>
      <c r="I36" s="18"/>
      <c r="J36" s="11">
        <f>G36*ROUND(H36,2)</f>
        <v>0</v>
      </c>
      <c r="K36" s="11"/>
      <c r="L36" s="11"/>
      <c r="M36" s="11"/>
      <c r="AA36" s="2">
        <f>H36*D36*C36*B36+I36*(D36+C36+B36+A36+1)</f>
        <v>0</v>
      </c>
    </row>
    <row r="37" spans="1:27" ht="55.2" x14ac:dyDescent="0.25">
      <c r="A37" s="23"/>
      <c r="B37" s="23">
        <v>15</v>
      </c>
      <c r="C37" s="23">
        <v>3</v>
      </c>
      <c r="D37" s="23">
        <v>60</v>
      </c>
      <c r="E37" s="23" t="s">
        <v>52</v>
      </c>
      <c r="F37" s="11" t="s">
        <v>23</v>
      </c>
      <c r="G37" s="11">
        <v>5</v>
      </c>
      <c r="H37" s="17">
        <v>0</v>
      </c>
      <c r="I37" s="18"/>
      <c r="J37" s="11">
        <f>G37*ROUND(H37,2)</f>
        <v>0</v>
      </c>
      <c r="K37" s="11"/>
      <c r="L37" s="11"/>
      <c r="M37" s="11"/>
      <c r="AA37" s="2">
        <f>H37*D37*C37*B37+I37*(D37+C37+B37+A37+1)</f>
        <v>0</v>
      </c>
    </row>
    <row r="38" spans="1:27" ht="27.6" x14ac:dyDescent="0.25">
      <c r="A38" s="23"/>
      <c r="B38" s="23">
        <v>15</v>
      </c>
      <c r="C38" s="23">
        <v>3</v>
      </c>
      <c r="D38" s="23">
        <v>70</v>
      </c>
      <c r="E38" s="23" t="s">
        <v>53</v>
      </c>
      <c r="F38" s="11" t="s">
        <v>38</v>
      </c>
      <c r="G38" s="11">
        <v>11</v>
      </c>
      <c r="H38" s="17">
        <v>0</v>
      </c>
      <c r="I38" s="18"/>
      <c r="J38" s="11">
        <f>G38*ROUND(H38,2)</f>
        <v>0</v>
      </c>
      <c r="K38" s="11"/>
      <c r="L38" s="11"/>
      <c r="M38" s="11"/>
      <c r="AA38" s="2">
        <f>H38*D38*C38*B38+I38*(D38+C38+B38+A38+1)</f>
        <v>0</v>
      </c>
    </row>
    <row r="39" spans="1:27" ht="27.6" x14ac:dyDescent="0.25">
      <c r="A39" s="23"/>
      <c r="B39" s="23">
        <v>15</v>
      </c>
      <c r="C39" s="23">
        <v>3</v>
      </c>
      <c r="D39" s="23">
        <v>80</v>
      </c>
      <c r="E39" s="23" t="s">
        <v>54</v>
      </c>
      <c r="F39" s="11" t="s">
        <v>38</v>
      </c>
      <c r="G39" s="11">
        <v>1</v>
      </c>
      <c r="H39" s="17">
        <v>0</v>
      </c>
      <c r="I39" s="18"/>
      <c r="J39" s="11">
        <f>G39*ROUND(H39,2)</f>
        <v>0</v>
      </c>
      <c r="K39" s="11"/>
      <c r="L39" s="11"/>
      <c r="M39" s="11"/>
      <c r="AA39" s="2">
        <f>H39*D39*C39*B39+I39*(D39+C39+B39+A39+1)</f>
        <v>0</v>
      </c>
    </row>
    <row r="40" spans="1:27" ht="27.6" x14ac:dyDescent="0.25">
      <c r="A40" s="23"/>
      <c r="B40" s="23">
        <v>15</v>
      </c>
      <c r="C40" s="23">
        <v>3</v>
      </c>
      <c r="D40" s="23">
        <v>90</v>
      </c>
      <c r="E40" s="23" t="s">
        <v>55</v>
      </c>
      <c r="F40" s="11" t="s">
        <v>38</v>
      </c>
      <c r="G40" s="11">
        <v>16</v>
      </c>
      <c r="H40" s="17">
        <v>0</v>
      </c>
      <c r="I40" s="18"/>
      <c r="J40" s="11">
        <f>G40*ROUND(H40,2)</f>
        <v>0</v>
      </c>
      <c r="K40" s="11"/>
      <c r="L40" s="11"/>
      <c r="M40" s="11"/>
      <c r="AA40" s="2">
        <f>H40*D40*C40*B40+I40*(D40+C40+B40+A40+1)</f>
        <v>0</v>
      </c>
    </row>
    <row r="41" spans="1:27" ht="27.6" x14ac:dyDescent="0.25">
      <c r="A41" s="23"/>
      <c r="B41" s="23">
        <v>15</v>
      </c>
      <c r="C41" s="23">
        <v>3</v>
      </c>
      <c r="D41" s="23">
        <v>100</v>
      </c>
      <c r="E41" s="23" t="s">
        <v>56</v>
      </c>
      <c r="F41" s="11" t="s">
        <v>17</v>
      </c>
      <c r="G41" s="11">
        <v>1</v>
      </c>
      <c r="H41" s="17">
        <v>0</v>
      </c>
      <c r="I41" s="18"/>
      <c r="J41" s="11">
        <f>G41*ROUND(H41,2)</f>
        <v>0</v>
      </c>
      <c r="K41" s="11"/>
      <c r="L41" s="11"/>
      <c r="M41" s="11"/>
      <c r="AA41" s="2">
        <f>H41*D41*C41*B41+I41*(D41+C41+B41+A41+1)</f>
        <v>0</v>
      </c>
    </row>
    <row r="42" spans="1:27" x14ac:dyDescent="0.25">
      <c r="A42" s="4"/>
      <c r="B42" s="4">
        <v>15</v>
      </c>
      <c r="C42" s="4">
        <v>4</v>
      </c>
      <c r="D42" s="4"/>
      <c r="E42" s="4" t="s">
        <v>57</v>
      </c>
      <c r="F42" s="13"/>
      <c r="G42" s="13"/>
      <c r="H42" s="14"/>
      <c r="I42" s="15"/>
      <c r="J42" s="16">
        <f>SUM(J43:J45)</f>
        <v>0</v>
      </c>
      <c r="K42" s="11">
        <f>SUM(J43:J45)*(100-ROUND(I42,2))/100</f>
        <v>0</v>
      </c>
      <c r="L42" s="11"/>
      <c r="M42" s="11"/>
      <c r="AA42" s="2">
        <f>H42*D42*C42*B42+I42*(D42+C42+B42+A42+1)</f>
        <v>0</v>
      </c>
    </row>
    <row r="43" spans="1:27" ht="55.2" x14ac:dyDescent="0.25">
      <c r="A43" s="23"/>
      <c r="B43" s="23">
        <v>15</v>
      </c>
      <c r="C43" s="23">
        <v>4</v>
      </c>
      <c r="D43" s="23">
        <v>10</v>
      </c>
      <c r="E43" s="23" t="s">
        <v>58</v>
      </c>
      <c r="F43" s="11" t="s">
        <v>17</v>
      </c>
      <c r="G43" s="11">
        <v>1</v>
      </c>
      <c r="H43" s="17">
        <v>0</v>
      </c>
      <c r="I43" s="18"/>
      <c r="J43" s="11">
        <f>G43*ROUND(H43,2)</f>
        <v>0</v>
      </c>
      <c r="K43" s="11"/>
      <c r="L43" s="11"/>
      <c r="M43" s="11"/>
      <c r="AA43" s="2">
        <f>H43*D43*C43*B43+I43*(D43+C43+B43+A43+1)</f>
        <v>0</v>
      </c>
    </row>
    <row r="44" spans="1:27" ht="41.4" x14ac:dyDescent="0.25">
      <c r="A44" s="23"/>
      <c r="B44" s="23">
        <v>15</v>
      </c>
      <c r="C44" s="23">
        <v>4</v>
      </c>
      <c r="D44" s="23">
        <v>20</v>
      </c>
      <c r="E44" s="23" t="s">
        <v>59</v>
      </c>
      <c r="F44" s="11" t="s">
        <v>17</v>
      </c>
      <c r="G44" s="11">
        <v>17</v>
      </c>
      <c r="H44" s="17">
        <v>0</v>
      </c>
      <c r="I44" s="18"/>
      <c r="J44" s="11">
        <f>G44*ROUND(H44,2)</f>
        <v>0</v>
      </c>
      <c r="K44" s="11"/>
      <c r="L44" s="11"/>
      <c r="M44" s="11"/>
      <c r="AA44" s="2">
        <f>H44*D44*C44*B44+I44*(D44+C44+B44+A44+1)</f>
        <v>0</v>
      </c>
    </row>
    <row r="45" spans="1:27" ht="41.4" x14ac:dyDescent="0.25">
      <c r="A45" s="23"/>
      <c r="B45" s="23">
        <v>15</v>
      </c>
      <c r="C45" s="23">
        <v>4</v>
      </c>
      <c r="D45" s="23">
        <v>30</v>
      </c>
      <c r="E45" s="23" t="s">
        <v>60</v>
      </c>
      <c r="F45" s="11" t="s">
        <v>17</v>
      </c>
      <c r="G45" s="11">
        <v>1</v>
      </c>
      <c r="H45" s="17">
        <v>0</v>
      </c>
      <c r="I45" s="18"/>
      <c r="J45" s="11">
        <f>G45*ROUND(H45,2)</f>
        <v>0</v>
      </c>
      <c r="K45" s="11"/>
      <c r="L45" s="11"/>
      <c r="M45" s="11"/>
      <c r="AA45" s="2">
        <f>H45*D45*C45*B45+I45*(D45+C45+B45+A45+1)</f>
        <v>0</v>
      </c>
    </row>
    <row r="46" spans="1:27" x14ac:dyDescent="0.25">
      <c r="A46" s="4"/>
      <c r="B46" s="4">
        <v>15</v>
      </c>
      <c r="C46" s="4">
        <v>5</v>
      </c>
      <c r="D46" s="4"/>
      <c r="E46" s="4" t="s">
        <v>61</v>
      </c>
      <c r="F46" s="13"/>
      <c r="G46" s="13"/>
      <c r="H46" s="14"/>
      <c r="I46" s="15"/>
      <c r="J46" s="16">
        <f>SUM(J47:J49)</f>
        <v>0</v>
      </c>
      <c r="K46" s="11">
        <f>SUM(J47:J49)*(100-ROUND(I46,2))/100</f>
        <v>0</v>
      </c>
      <c r="L46" s="11"/>
      <c r="M46" s="11"/>
      <c r="AA46" s="2">
        <f>H46*D46*C46*B46+I46*(D46+C46+B46+A46+1)</f>
        <v>0</v>
      </c>
    </row>
    <row r="47" spans="1:27" ht="27.6" x14ac:dyDescent="0.25">
      <c r="A47" s="23"/>
      <c r="B47" s="23">
        <v>15</v>
      </c>
      <c r="C47" s="23">
        <v>5</v>
      </c>
      <c r="D47" s="23">
        <v>10</v>
      </c>
      <c r="E47" s="23" t="s">
        <v>62</v>
      </c>
      <c r="F47" s="11" t="s">
        <v>17</v>
      </c>
      <c r="G47" s="11">
        <v>1</v>
      </c>
      <c r="H47" s="17">
        <v>0</v>
      </c>
      <c r="I47" s="18"/>
      <c r="J47" s="11">
        <f>G47*ROUND(H47,2)</f>
        <v>0</v>
      </c>
      <c r="K47" s="11"/>
      <c r="L47" s="11"/>
      <c r="M47" s="11"/>
      <c r="AA47" s="2">
        <f>H47*D47*C47*B47+I47*(D47+C47+B47+A47+1)</f>
        <v>0</v>
      </c>
    </row>
    <row r="48" spans="1:27" ht="27.6" x14ac:dyDescent="0.25">
      <c r="A48" s="23"/>
      <c r="B48" s="23">
        <v>15</v>
      </c>
      <c r="C48" s="23">
        <v>5</v>
      </c>
      <c r="D48" s="23">
        <v>20</v>
      </c>
      <c r="E48" s="23" t="s">
        <v>63</v>
      </c>
      <c r="F48" s="11" t="s">
        <v>17</v>
      </c>
      <c r="G48" s="11">
        <v>1</v>
      </c>
      <c r="H48" s="17">
        <v>0</v>
      </c>
      <c r="I48" s="18"/>
      <c r="J48" s="11">
        <f>G48*ROUND(H48,2)</f>
        <v>0</v>
      </c>
      <c r="K48" s="11"/>
      <c r="L48" s="11"/>
      <c r="M48" s="11"/>
      <c r="AA48" s="2">
        <f>H48*D48*C48*B48+I48*(D48+C48+B48+A48+1)</f>
        <v>0</v>
      </c>
    </row>
    <row r="49" spans="1:27" ht="27.6" x14ac:dyDescent="0.25">
      <c r="A49" s="11"/>
      <c r="B49" s="11">
        <v>15</v>
      </c>
      <c r="C49" s="11">
        <v>5</v>
      </c>
      <c r="D49" s="11">
        <v>30</v>
      </c>
      <c r="E49" s="11" t="s">
        <v>64</v>
      </c>
      <c r="F49" s="11" t="s">
        <v>17</v>
      </c>
      <c r="G49" s="11">
        <v>1</v>
      </c>
      <c r="H49" s="17">
        <v>0</v>
      </c>
      <c r="I49" s="18"/>
      <c r="J49" s="11">
        <f>G49*ROUND(H49,2)</f>
        <v>0</v>
      </c>
      <c r="K49" s="11"/>
      <c r="L49" s="11"/>
      <c r="M49" s="11"/>
      <c r="AA49" s="2">
        <f>H49*D49*C49*B49+I49*(D49+C49+B49+A49+1)</f>
        <v>0</v>
      </c>
    </row>
    <row r="51" spans="1:27" x14ac:dyDescent="0.25">
      <c r="C51" s="20" t="s">
        <v>65</v>
      </c>
      <c r="E51" s="19">
        <f>ROUND(100*AVERAGEA(AA:AA),0)</f>
        <v>0</v>
      </c>
    </row>
    <row r="52" spans="1:27" x14ac:dyDescent="0.25">
      <c r="B52" s="21"/>
    </row>
    <row r="53" spans="1:27" x14ac:dyDescent="0.25">
      <c r="B53" s="21" t="s">
        <v>66</v>
      </c>
    </row>
    <row r="54" spans="1:27" x14ac:dyDescent="0.25">
      <c r="B54" s="21" t="s">
        <v>67</v>
      </c>
    </row>
    <row r="55" spans="1:27" x14ac:dyDescent="0.25">
      <c r="B55" s="21" t="s">
        <v>68</v>
      </c>
    </row>
    <row r="56" spans="1:27" x14ac:dyDescent="0.25">
      <c r="B56" s="21" t="s">
        <v>69</v>
      </c>
    </row>
  </sheetData>
  <sheetProtection algorithmName="SHA-512" hashValue="nCp/GV/8OT3Pes7HBJ8KcwhTI6/nc6UnEvMMB3fPU/ddKaVh4Wmrc9GjK3tiOj0rdiNX6PDyRJOyS614NmdQ+w==" saltValue="QcKDiegeeVV0pRqauoG1hQ==" spinCount="100000" sheet="1" objects="1" scenarios="1" formatColumns="0" sort="0" autoFilter="0"/>
  <autoFilter ref="A1:M1"/>
  <pageMargins left="0.1111111111111111" right="0.22222222222222221" top="0.34722222222222221" bottom="0.34722222222222221" header="0.1388888888888889" footer="0.1388888888888889"/>
  <pageSetup paperSize="9" scale="85" orientation="landscape" r:id="rId1"/>
  <headerFooter>
    <oddHeader>&amp;C הצעה למכרז מספר 211-2024&amp;Rמכבי שירותי בריאות (ישן)      &amp;L&amp;D</oddHeader>
    <oddFooter>&amp;Lמגיש ההצעה:________________  חתימה:_____________&amp;Rעמוד &amp;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rightToLeft="1" workbookViewId="0"/>
  </sheetViews>
  <sheetFormatPr defaultRowHeight="13.8"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vt:i4>
      </vt:variant>
      <vt:variant>
        <vt:lpstr>טווחים בעלי שם</vt:lpstr>
      </vt:variant>
      <vt:variant>
        <vt:i4>2</vt:i4>
      </vt:variant>
    </vt:vector>
  </HeadingPairs>
  <TitlesOfParts>
    <vt:vector size="4" baseType="lpstr">
      <vt:lpstr>הצעת קבלן</vt:lpstr>
      <vt:lpstr>גיליון1</vt:lpstr>
      <vt:lpstr>'הצעת קבלן'!WPrint_Area_W</vt:lpstr>
      <vt:lpstr>'הצעת קבלן'!WPrint_TitlesW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tzadka_mo</dc:creator>
  <cp:lastModifiedBy>tzadka_mo</cp:lastModifiedBy>
  <dcterms:created xsi:type="dcterms:W3CDTF">2024-12-24T08:32:13Z</dcterms:created>
  <dcterms:modified xsi:type="dcterms:W3CDTF">2024-12-24T08:32:32Z</dcterms:modified>
</cp:coreProperties>
</file>