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files\"/>
    </mc:Choice>
  </mc:AlternateContent>
  <bookViews>
    <workbookView xWindow="0" yWindow="0" windowWidth="7485" windowHeight="7380"/>
  </bookViews>
  <sheets>
    <sheet name="הצעת קבלן" sheetId="2" r:id="rId1"/>
    <sheet name="גיליון1" sheetId="1" r:id="rId2"/>
  </sheets>
  <definedNames>
    <definedName name="_xlnm._FilterDatabase" localSheetId="0" hidden="1">'הצעת קבלן'!$A$1:$M$1</definedName>
    <definedName name="_xlnm.Print_Area" localSheetId="0">'הצעת קבלן'!$A$1:$M$26</definedName>
    <definedName name="_xlnm.Print_Titles" localSheetId="0">'הצעת קבלן'!$1:$1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" i="2" l="1"/>
  <c r="E26" i="2"/>
  <c r="Z1" i="2"/>
  <c r="AA24" i="2"/>
  <c r="J24" i="2"/>
  <c r="AA23" i="2"/>
  <c r="J23" i="2"/>
  <c r="AA22" i="2"/>
  <c r="J22" i="2"/>
  <c r="AA21" i="2"/>
  <c r="J21" i="2"/>
  <c r="AA20" i="2"/>
  <c r="J20" i="2"/>
  <c r="AA19" i="2"/>
  <c r="J19" i="2"/>
  <c r="AA18" i="2"/>
  <c r="J18" i="2"/>
  <c r="AA17" i="2"/>
  <c r="J17" i="2"/>
  <c r="AA16" i="2"/>
  <c r="J16" i="2"/>
  <c r="AA15" i="2"/>
  <c r="J15" i="2"/>
  <c r="AA14" i="2"/>
  <c r="J14" i="2"/>
  <c r="AA13" i="2"/>
  <c r="AA12" i="2"/>
  <c r="J12" i="2"/>
  <c r="K11" i="2" s="1"/>
  <c r="AA11" i="2"/>
  <c r="AA10" i="2"/>
  <c r="J10" i="2"/>
  <c r="AA9" i="2"/>
  <c r="K9" i="2"/>
  <c r="J9" i="2"/>
  <c r="AA8" i="2"/>
  <c r="J8" i="2"/>
  <c r="AA7" i="2"/>
  <c r="J7" i="2"/>
  <c r="AA6" i="2"/>
  <c r="K6" i="2"/>
  <c r="J6" i="2"/>
  <c r="AA5" i="2"/>
  <c r="J5" i="2"/>
  <c r="AA4" i="2"/>
  <c r="AA3" i="2"/>
  <c r="AA2" i="2"/>
  <c r="K13" i="2" l="1"/>
  <c r="J4" i="2" s="1"/>
  <c r="J13" i="2"/>
  <c r="J11" i="2"/>
  <c r="L4" i="2" l="1"/>
  <c r="M3" i="2"/>
  <c r="J3" i="2"/>
  <c r="M2" i="2" l="1"/>
  <c r="J2" i="2"/>
</calcChain>
</file>

<file path=xl/sharedStrings.xml><?xml version="1.0" encoding="utf-8"?>
<sst xmlns="http://schemas.openxmlformats.org/spreadsheetml/2006/main" count="56" uniqueCount="45">
  <si>
    <t>תת כתב</t>
  </si>
  <si>
    <t>פרק</t>
  </si>
  <si>
    <t>תת פרק</t>
  </si>
  <si>
    <t>סעיף</t>
  </si>
  <si>
    <t>תאור הסעיף</t>
  </si>
  <si>
    <t>יח"מ</t>
  </si>
  <si>
    <t>כמות</t>
  </si>
  <si>
    <t>מחיר יחידה</t>
  </si>
  <si>
    <t>אחוז הנחה</t>
  </si>
  <si>
    <t>סה"כ לפני הנחה</t>
  </si>
  <si>
    <t>סה"כ לתת פרק</t>
  </si>
  <si>
    <t>סה"כ לפרק</t>
  </si>
  <si>
    <t>סה"כ לכתב</t>
  </si>
  <si>
    <t>כל סעיפי כתב כמויות</t>
  </si>
  <si>
    <t>עבודות מיזוג אוויר</t>
  </si>
  <si>
    <t>מתקני מיזוג אויר</t>
  </si>
  <si>
    <t>מחירי יחידה בכתב כמויות הנ"ל כוללים אספקה , התקנה וכל הנדרש להפעלה מושלמת. פירוק מערכות קיימות כוללים במחירי יחידה ולא תשולם תוספת בנפרד. ביצוע קידוחים בבטון ופתחים עבור מעבר צנרת כוללים במחירי יחידה ולא ישולמו בנפרד.</t>
  </si>
  <si>
    <t>יחידות מיזוג אויר (מפוצלים ומיני מרכזי)</t>
  </si>
  <si>
    <t>מזגן מיני מרכזי תלת פאזי לתפוקת קירור של  56,000 BTU\H של חברת "אלקטרה" או "תדיראן" כולל צנרת גז באורך 15 מטרים והתקנה מושלמת עפ"י הגדרות יצרן.</t>
  </si>
  <si>
    <t>קומפלט</t>
  </si>
  <si>
    <t>מזגן עילי בתפוקת קירור 17,450 בי טי יו לשעה כולל התקנה מלאה, 15 מטר צנרת וכל הנדרש.</t>
  </si>
  <si>
    <t>מערכות אוורור</t>
  </si>
  <si>
    <t>מפוח צנטריפוגלי לספיקה: 300 רמ"ק לחץ: 200 PA בתוך תא אקוסטי מבודד כולל התקנה, לוח חשמל, אינסטלציה חשמלית בין הלוח למפוח ובורר מהירות. המפוח תוצרת "שגיא" או "שבח".</t>
  </si>
  <si>
    <t>יחידות מיזוג מטיפוס "אינוורטר" לגיבוי</t>
  </si>
  <si>
    <t>מזגן עילי מטיפוס אינוורטר בתפוקת קירור: 15000 בי טי יו לשעה כולל התקנה מלאה, 15 מטר צנרת וכל הנדרש.</t>
  </si>
  <si>
    <t>תעלות ומפזרים</t>
  </si>
  <si>
    <t>תעלות פח מגולוון ללחץ נמוך בעובי 0.9 מ"מ כולל בידוד "1 אמריקאי או אירופי. (בידוד תרמי חיצוני) כולל ספחי חיבור ותליות. תעלות על הגג (במידת הצורך) עם בידוד "2 חיצוני.</t>
  </si>
  <si>
    <t>מ"ר</t>
  </si>
  <si>
    <t>תריס אויר חוזר מאלומיניום מתפרק על ציר במידות: 60/60 ס"מ עם מסנן "דורלסט" בגוון לפי דרישת אדריכל.</t>
  </si>
  <si>
    <t>יח'</t>
  </si>
  <si>
    <t>תעלות גמישות תקניות עם ציפוי פוליואלומיניום עם בידוד בעובי "1 בקוטר "10</t>
  </si>
  <si>
    <t>מ"א</t>
  </si>
  <si>
    <t>תעלות גמישות תקניות עם ציפוי פוליואלומיניום עם בידוד בעובי "1 בקוטר "8</t>
  </si>
  <si>
    <t>תעלות גמישות תקניות עם ציפוי פוליואלומיניום עם בידוד בעובי "1 בקוטר "6</t>
  </si>
  <si>
    <t>מפזר אויר "מחליף אריח" בשטח עד 0.1 מ"ר מאלומיניום אנודייס בגוון לפי דרישת אדריכל כולל ווסת כמות תוצרת "מטלפרס" או "ACP" או "טוויטופלאסט".</t>
  </si>
  <si>
    <t>שבכת יניקה עגולה בקוטר "6 מאלומיניום אנודייז תוצרת מטלפרס או ACP או "טוויטופלאסט".</t>
  </si>
  <si>
    <t>תריס אויר צח נגד גשם ועם רשת נגד ציפורים וחרקים בשטח עד 0.3 מ"ר מאלומיניום אנודייז. בגוון לפי דרישת אדריכל הבנין !</t>
  </si>
  <si>
    <t>תריס פליטת אויר נגד גשם ועם רשת נגד ציפורים בשטח עד 0.2 מ"ר מאלומיניום אנודייז. בגוון לפי דרישת אדריכל הבנין !</t>
  </si>
  <si>
    <t>גמיש מטיפוס "שמשונית" לחיבור בין תעלות אספקה ואויר חוזר ליחידת מיזוג/אויר צח מתועלת.</t>
  </si>
  <si>
    <t>תריס "שחרור אויר" במידות 15/15 ס"מ מאלומיניום אנודייז תוצרת מטלפרס או ACP או "טוויטופלאסט".</t>
  </si>
  <si>
    <t>קוד אימות</t>
  </si>
  <si>
    <t>:הערות</t>
  </si>
  <si>
    <t>הסכומים המוצעים הינם בשקלים ואינם כוללים מע"מ</t>
  </si>
  <si>
    <t>מחירי היחידה ואחוזי ההנחה הנקלטים, יכללו עד שתי ספרות מימין לנקודה העשרונית</t>
  </si>
  <si>
    <t>גליון הצעת קבלן שיוגש יהיה הגליון המקורי (ולא גליון מועתק)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</si>
</sst>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indexed="12"/>
      <name val="Arial"/>
      <family val="2"/>
      <scheme val="minor"/>
    </font>
    <font>
      <b/>
      <sz val="11"/>
      <color indexed="10"/>
      <name val="Arial"/>
      <family val="2"/>
      <scheme val="minor"/>
    </font>
    <font>
      <sz val="11"/>
      <color indexed="10"/>
      <name val="Arial"/>
      <family val="2"/>
      <charset val="177"/>
      <scheme val="minor"/>
    </font>
    <font>
      <sz val="11"/>
      <color indexed="12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hidden="1"/>
    </xf>
    <xf numFmtId="4" fontId="0" fillId="0" borderId="0" xfId="0" applyNumberForma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4" borderId="1" xfId="0" applyFont="1" applyFill="1" applyBorder="1" applyAlignment="1">
      <alignment wrapText="1"/>
    </xf>
    <xf numFmtId="4" fontId="0" fillId="3" borderId="1" xfId="0" applyNumberFormat="1" applyFill="1" applyBorder="1" applyAlignment="1" applyProtection="1">
      <alignment wrapText="1"/>
      <protection locked="0"/>
    </xf>
    <xf numFmtId="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5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showGridLines="0" rightToLeft="1" tabSelected="1" zoomScale="80" zoomScaleNormal="80" workbookViewId="0">
      <pane ySplit="1" topLeftCell="A2" activePane="bottomLeft" state="frozen"/>
      <selection pane="bottomLeft" activeCell="A2" sqref="A2"/>
    </sheetView>
  </sheetViews>
  <sheetFormatPr defaultRowHeight="14.25" x14ac:dyDescent="0.2"/>
  <cols>
    <col min="1" max="4" width="5.625" style="1" customWidth="1"/>
    <col min="5" max="5" width="55.625" style="1" customWidth="1"/>
    <col min="6" max="6" width="6.625" style="1" customWidth="1"/>
    <col min="7" max="7" width="12.625" style="1" customWidth="1"/>
    <col min="8" max="8" width="12.625" style="3" customWidth="1"/>
    <col min="9" max="9" width="6.625" style="3" customWidth="1"/>
    <col min="10" max="13" width="12.625" style="1" customWidth="1"/>
    <col min="14" max="26" width="9" style="1"/>
    <col min="27" max="27" width="0" style="1" hidden="1" customWidth="1"/>
    <col min="28" max="16384" width="9" style="1"/>
  </cols>
  <sheetData>
    <row r="1" spans="1:28" ht="30.95" customHeight="1" x14ac:dyDescent="0.2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Z1" s="2">
        <f>SUM(M3:M24)*(100-ROUND(I2,2))/100+SUM(H:H)</f>
        <v>0</v>
      </c>
      <c r="AB1" s="2">
        <f>ROUND(100*AVERAGEA(AA:AA),0)</f>
        <v>0</v>
      </c>
    </row>
    <row r="2" spans="1:28" ht="15" x14ac:dyDescent="0.25">
      <c r="A2" s="22"/>
      <c r="B2" s="22"/>
      <c r="C2" s="22"/>
      <c r="D2" s="22"/>
      <c r="E2" s="22" t="s">
        <v>13</v>
      </c>
      <c r="F2" s="7"/>
      <c r="G2" s="7"/>
      <c r="H2" s="8"/>
      <c r="I2" s="9"/>
      <c r="J2" s="10">
        <f>SUM(M3:M24)</f>
        <v>0</v>
      </c>
      <c r="K2" s="11"/>
      <c r="L2" s="11"/>
      <c r="M2" s="12">
        <f>SUM(M3:M24)*(100-ROUND(I2,2))/100</f>
        <v>0</v>
      </c>
      <c r="AA2" s="2">
        <f>H2*D2*C2*B2+I2*(D2+C2+B2+A2+1)</f>
        <v>0</v>
      </c>
    </row>
    <row r="3" spans="1:28" ht="15" x14ac:dyDescent="0.25">
      <c r="A3" s="22">
        <v>3</v>
      </c>
      <c r="B3" s="22"/>
      <c r="C3" s="22"/>
      <c r="D3" s="22"/>
      <c r="E3" s="22" t="s">
        <v>14</v>
      </c>
      <c r="F3" s="7"/>
      <c r="G3" s="7"/>
      <c r="H3" s="8"/>
      <c r="I3" s="9"/>
      <c r="J3" s="10">
        <f>SUM(L4:L24)</f>
        <v>0</v>
      </c>
      <c r="K3" s="11"/>
      <c r="L3" s="11"/>
      <c r="M3" s="11">
        <f>SUM(L4:L24)*(100-ROUND(I3,2))/100</f>
        <v>0</v>
      </c>
      <c r="AA3" s="2">
        <f>H3*D3*C3*B3+I3*(D3+C3+B3+A3+1)</f>
        <v>0</v>
      </c>
    </row>
    <row r="4" spans="1:28" ht="15" x14ac:dyDescent="0.25">
      <c r="A4" s="22">
        <v>3</v>
      </c>
      <c r="B4" s="22">
        <v>15</v>
      </c>
      <c r="C4" s="22"/>
      <c r="D4" s="22"/>
      <c r="E4" s="22" t="s">
        <v>15</v>
      </c>
      <c r="F4" s="7"/>
      <c r="G4" s="7"/>
      <c r="H4" s="8"/>
      <c r="I4" s="9"/>
      <c r="J4" s="10">
        <f>SUM(K5:K24)</f>
        <v>0</v>
      </c>
      <c r="K4" s="11"/>
      <c r="L4" s="11">
        <f>SUM(K5:K24)*(100-ROUND(I4,2))/100</f>
        <v>0</v>
      </c>
      <c r="M4" s="11"/>
      <c r="AA4" s="2">
        <f>H4*D4*C4*B4+I4*(D4+C4+B4+A4+1)</f>
        <v>0</v>
      </c>
    </row>
    <row r="5" spans="1:28" ht="57" x14ac:dyDescent="0.2">
      <c r="A5" s="23">
        <v>3</v>
      </c>
      <c r="B5" s="23">
        <v>15</v>
      </c>
      <c r="C5" s="23"/>
      <c r="D5" s="23">
        <v>10</v>
      </c>
      <c r="E5" s="23" t="s">
        <v>16</v>
      </c>
      <c r="F5" s="11"/>
      <c r="G5" s="11">
        <v>0</v>
      </c>
      <c r="H5" s="13">
        <v>0</v>
      </c>
      <c r="I5" s="14"/>
      <c r="J5" s="11">
        <f>G5*ROUND(H5,2)</f>
        <v>0</v>
      </c>
      <c r="K5" s="11"/>
      <c r="L5" s="11"/>
      <c r="M5" s="11"/>
      <c r="AA5" s="2">
        <f>H5*D5*C5*B5+I5*(D5+C5+B5+A5+1)</f>
        <v>0</v>
      </c>
    </row>
    <row r="6" spans="1:28" ht="15" x14ac:dyDescent="0.25">
      <c r="A6" s="4">
        <v>3</v>
      </c>
      <c r="B6" s="4">
        <v>15</v>
      </c>
      <c r="C6" s="4">
        <v>1</v>
      </c>
      <c r="D6" s="4"/>
      <c r="E6" s="4" t="s">
        <v>17</v>
      </c>
      <c r="F6" s="15"/>
      <c r="G6" s="15"/>
      <c r="H6" s="16"/>
      <c r="I6" s="17"/>
      <c r="J6" s="18">
        <f>SUM(J7:J8)</f>
        <v>0</v>
      </c>
      <c r="K6" s="11">
        <f>SUM(J7:J8)*(100-ROUND(I6,2))/100</f>
        <v>0</v>
      </c>
      <c r="L6" s="11"/>
      <c r="M6" s="11"/>
      <c r="AA6" s="2">
        <f>H6*D6*C6*B6+I6*(D6+C6+B6+A6+1)</f>
        <v>0</v>
      </c>
    </row>
    <row r="7" spans="1:28" ht="42.75" x14ac:dyDescent="0.2">
      <c r="A7" s="23">
        <v>3</v>
      </c>
      <c r="B7" s="23">
        <v>15</v>
      </c>
      <c r="C7" s="23">
        <v>1</v>
      </c>
      <c r="D7" s="23">
        <v>10</v>
      </c>
      <c r="E7" s="23" t="s">
        <v>18</v>
      </c>
      <c r="F7" s="11" t="s">
        <v>19</v>
      </c>
      <c r="G7" s="11">
        <v>2</v>
      </c>
      <c r="H7" s="13">
        <v>0</v>
      </c>
      <c r="I7" s="14"/>
      <c r="J7" s="11">
        <f>G7*ROUND(H7,2)</f>
        <v>0</v>
      </c>
      <c r="K7" s="11"/>
      <c r="L7" s="11"/>
      <c r="M7" s="11"/>
      <c r="AA7" s="2">
        <f>H7*D7*C7*B7+I7*(D7+C7+B7+A7+1)</f>
        <v>0</v>
      </c>
    </row>
    <row r="8" spans="1:28" ht="28.5" x14ac:dyDescent="0.2">
      <c r="A8" s="23">
        <v>3</v>
      </c>
      <c r="B8" s="23">
        <v>15</v>
      </c>
      <c r="C8" s="23">
        <v>1</v>
      </c>
      <c r="D8" s="23">
        <v>20</v>
      </c>
      <c r="E8" s="23" t="s">
        <v>20</v>
      </c>
      <c r="F8" s="11" t="s">
        <v>19</v>
      </c>
      <c r="G8" s="11">
        <v>1</v>
      </c>
      <c r="H8" s="13">
        <v>0</v>
      </c>
      <c r="I8" s="14"/>
      <c r="J8" s="11">
        <f>G8*ROUND(H8,2)</f>
        <v>0</v>
      </c>
      <c r="K8" s="11"/>
      <c r="L8" s="11"/>
      <c r="M8" s="11"/>
      <c r="AA8" s="2">
        <f>H8*D8*C8*B8+I8*(D8+C8+B8+A8+1)</f>
        <v>0</v>
      </c>
    </row>
    <row r="9" spans="1:28" ht="15" x14ac:dyDescent="0.25">
      <c r="A9" s="4">
        <v>3</v>
      </c>
      <c r="B9" s="4">
        <v>15</v>
      </c>
      <c r="C9" s="4">
        <v>2</v>
      </c>
      <c r="D9" s="4"/>
      <c r="E9" s="4" t="s">
        <v>21</v>
      </c>
      <c r="F9" s="15"/>
      <c r="G9" s="15"/>
      <c r="H9" s="16"/>
      <c r="I9" s="17"/>
      <c r="J9" s="18">
        <f>SUM(J10:J10)</f>
        <v>0</v>
      </c>
      <c r="K9" s="11">
        <f>SUM(J10:J10)*(100-ROUND(I9,2))/100</f>
        <v>0</v>
      </c>
      <c r="L9" s="11"/>
      <c r="M9" s="11"/>
      <c r="AA9" s="2">
        <f>H9*D9*C9*B9+I9*(D9+C9+B9+A9+1)</f>
        <v>0</v>
      </c>
    </row>
    <row r="10" spans="1:28" ht="42.75" x14ac:dyDescent="0.2">
      <c r="A10" s="23">
        <v>3</v>
      </c>
      <c r="B10" s="23">
        <v>15</v>
      </c>
      <c r="C10" s="23">
        <v>2</v>
      </c>
      <c r="D10" s="23">
        <v>10</v>
      </c>
      <c r="E10" s="23" t="s">
        <v>22</v>
      </c>
      <c r="F10" s="11" t="s">
        <v>19</v>
      </c>
      <c r="G10" s="11">
        <v>2</v>
      </c>
      <c r="H10" s="13">
        <v>0</v>
      </c>
      <c r="I10" s="14"/>
      <c r="J10" s="11">
        <f>G10*ROUND(H10,2)</f>
        <v>0</v>
      </c>
      <c r="K10" s="11"/>
      <c r="L10" s="11"/>
      <c r="M10" s="11"/>
      <c r="AA10" s="2">
        <f>H10*D10*C10*B10+I10*(D10+C10+B10+A10+1)</f>
        <v>0</v>
      </c>
    </row>
    <row r="11" spans="1:28" ht="15" x14ac:dyDescent="0.25">
      <c r="A11" s="4">
        <v>3</v>
      </c>
      <c r="B11" s="4">
        <v>15</v>
      </c>
      <c r="C11" s="4">
        <v>3</v>
      </c>
      <c r="D11" s="4"/>
      <c r="E11" s="4" t="s">
        <v>23</v>
      </c>
      <c r="F11" s="15"/>
      <c r="G11" s="15"/>
      <c r="H11" s="16"/>
      <c r="I11" s="17"/>
      <c r="J11" s="18">
        <f>SUM(J12:J12)</f>
        <v>0</v>
      </c>
      <c r="K11" s="11">
        <f>SUM(J12:J12)*(100-ROUND(I11,2))/100</f>
        <v>0</v>
      </c>
      <c r="L11" s="11"/>
      <c r="M11" s="11"/>
      <c r="AA11" s="2">
        <f>H11*D11*C11*B11+I11*(D11+C11+B11+A11+1)</f>
        <v>0</v>
      </c>
    </row>
    <row r="12" spans="1:28" ht="28.5" x14ac:dyDescent="0.2">
      <c r="A12" s="23">
        <v>3</v>
      </c>
      <c r="B12" s="23">
        <v>15</v>
      </c>
      <c r="C12" s="23">
        <v>3</v>
      </c>
      <c r="D12" s="23">
        <v>10</v>
      </c>
      <c r="E12" s="23" t="s">
        <v>24</v>
      </c>
      <c r="F12" s="11" t="s">
        <v>19</v>
      </c>
      <c r="G12" s="11">
        <v>2</v>
      </c>
      <c r="H12" s="13">
        <v>0</v>
      </c>
      <c r="I12" s="14"/>
      <c r="J12" s="11">
        <f>G12*ROUND(H12,2)</f>
        <v>0</v>
      </c>
      <c r="K12" s="11"/>
      <c r="L12" s="11"/>
      <c r="M12" s="11"/>
      <c r="AA12" s="2">
        <f>H12*D12*C12*B12+I12*(D12+C12+B12+A12+1)</f>
        <v>0</v>
      </c>
    </row>
    <row r="13" spans="1:28" ht="15" x14ac:dyDescent="0.25">
      <c r="A13" s="4">
        <v>3</v>
      </c>
      <c r="B13" s="4">
        <v>15</v>
      </c>
      <c r="C13" s="4">
        <v>4</v>
      </c>
      <c r="D13" s="4"/>
      <c r="E13" s="4" t="s">
        <v>25</v>
      </c>
      <c r="F13" s="15"/>
      <c r="G13" s="15"/>
      <c r="H13" s="16"/>
      <c r="I13" s="17"/>
      <c r="J13" s="18">
        <f>SUM(J14:J24)</f>
        <v>0</v>
      </c>
      <c r="K13" s="11">
        <f>SUM(J14:J24)*(100-ROUND(I13,2))/100</f>
        <v>0</v>
      </c>
      <c r="L13" s="11"/>
      <c r="M13" s="11"/>
      <c r="AA13" s="2">
        <f>H13*D13*C13*B13+I13*(D13+C13+B13+A13+1)</f>
        <v>0</v>
      </c>
    </row>
    <row r="14" spans="1:28" ht="42.75" x14ac:dyDescent="0.2">
      <c r="A14" s="23">
        <v>3</v>
      </c>
      <c r="B14" s="23">
        <v>15</v>
      </c>
      <c r="C14" s="23">
        <v>4</v>
      </c>
      <c r="D14" s="23">
        <v>10</v>
      </c>
      <c r="E14" s="23" t="s">
        <v>26</v>
      </c>
      <c r="F14" s="11" t="s">
        <v>27</v>
      </c>
      <c r="G14" s="11">
        <v>75</v>
      </c>
      <c r="H14" s="13">
        <v>0</v>
      </c>
      <c r="I14" s="14"/>
      <c r="J14" s="11">
        <f>G14*ROUND(H14,2)</f>
        <v>0</v>
      </c>
      <c r="K14" s="11"/>
      <c r="L14" s="11"/>
      <c r="M14" s="11"/>
      <c r="AA14" s="2">
        <f>H14*D14*C14*B14+I14*(D14+C14+B14+A14+1)</f>
        <v>0</v>
      </c>
    </row>
    <row r="15" spans="1:28" ht="28.5" x14ac:dyDescent="0.2">
      <c r="A15" s="23">
        <v>3</v>
      </c>
      <c r="B15" s="23">
        <v>15</v>
      </c>
      <c r="C15" s="23">
        <v>4</v>
      </c>
      <c r="D15" s="23">
        <v>20</v>
      </c>
      <c r="E15" s="23" t="s">
        <v>28</v>
      </c>
      <c r="F15" s="11" t="s">
        <v>29</v>
      </c>
      <c r="G15" s="11">
        <v>4</v>
      </c>
      <c r="H15" s="13">
        <v>0</v>
      </c>
      <c r="I15" s="14"/>
      <c r="J15" s="11">
        <f>G15*ROUND(H15,2)</f>
        <v>0</v>
      </c>
      <c r="K15" s="11"/>
      <c r="L15" s="11"/>
      <c r="M15" s="11"/>
      <c r="AA15" s="2">
        <f>H15*D15*C15*B15+I15*(D15+C15+B15+A15+1)</f>
        <v>0</v>
      </c>
    </row>
    <row r="16" spans="1:28" x14ac:dyDescent="0.2">
      <c r="A16" s="23">
        <v>3</v>
      </c>
      <c r="B16" s="23">
        <v>15</v>
      </c>
      <c r="C16" s="23">
        <v>4</v>
      </c>
      <c r="D16" s="23">
        <v>30</v>
      </c>
      <c r="E16" s="23" t="s">
        <v>30</v>
      </c>
      <c r="F16" s="11" t="s">
        <v>31</v>
      </c>
      <c r="G16" s="11">
        <v>40</v>
      </c>
      <c r="H16" s="13">
        <v>0</v>
      </c>
      <c r="I16" s="14"/>
      <c r="J16" s="11">
        <f>G16*ROUND(H16,2)</f>
        <v>0</v>
      </c>
      <c r="K16" s="11"/>
      <c r="L16" s="11"/>
      <c r="M16" s="11"/>
      <c r="AA16" s="2">
        <f>H16*D16*C16*B16+I16*(D16+C16+B16+A16+1)</f>
        <v>0</v>
      </c>
    </row>
    <row r="17" spans="1:27" x14ac:dyDescent="0.2">
      <c r="A17" s="23">
        <v>3</v>
      </c>
      <c r="B17" s="23">
        <v>15</v>
      </c>
      <c r="C17" s="23">
        <v>4</v>
      </c>
      <c r="D17" s="23">
        <v>40</v>
      </c>
      <c r="E17" s="23" t="s">
        <v>32</v>
      </c>
      <c r="F17" s="11" t="s">
        <v>31</v>
      </c>
      <c r="G17" s="11">
        <v>20</v>
      </c>
      <c r="H17" s="13">
        <v>0</v>
      </c>
      <c r="I17" s="14"/>
      <c r="J17" s="11">
        <f>G17*ROUND(H17,2)</f>
        <v>0</v>
      </c>
      <c r="K17" s="11"/>
      <c r="L17" s="11"/>
      <c r="M17" s="11"/>
      <c r="AA17" s="2">
        <f>H17*D17*C17*B17+I17*(D17+C17+B17+A17+1)</f>
        <v>0</v>
      </c>
    </row>
    <row r="18" spans="1:27" x14ac:dyDescent="0.2">
      <c r="A18" s="23">
        <v>3</v>
      </c>
      <c r="B18" s="23">
        <v>15</v>
      </c>
      <c r="C18" s="23">
        <v>4</v>
      </c>
      <c r="D18" s="23">
        <v>50</v>
      </c>
      <c r="E18" s="23" t="s">
        <v>33</v>
      </c>
      <c r="F18" s="11" t="s">
        <v>31</v>
      </c>
      <c r="G18" s="11">
        <v>15</v>
      </c>
      <c r="H18" s="13">
        <v>0</v>
      </c>
      <c r="I18" s="14"/>
      <c r="J18" s="11">
        <f>G18*ROUND(H18,2)</f>
        <v>0</v>
      </c>
      <c r="K18" s="11"/>
      <c r="L18" s="11"/>
      <c r="M18" s="11"/>
      <c r="AA18" s="2">
        <f>H18*D18*C18*B18+I18*(D18+C18+B18+A18+1)</f>
        <v>0</v>
      </c>
    </row>
    <row r="19" spans="1:27" ht="42.75" x14ac:dyDescent="0.2">
      <c r="A19" s="23">
        <v>3</v>
      </c>
      <c r="B19" s="23">
        <v>15</v>
      </c>
      <c r="C19" s="23">
        <v>4</v>
      </c>
      <c r="D19" s="23">
        <v>60</v>
      </c>
      <c r="E19" s="23" t="s">
        <v>34</v>
      </c>
      <c r="F19" s="11" t="s">
        <v>19</v>
      </c>
      <c r="G19" s="11">
        <v>8</v>
      </c>
      <c r="H19" s="13">
        <v>0</v>
      </c>
      <c r="I19" s="14"/>
      <c r="J19" s="11">
        <f>G19*ROUND(H19,2)</f>
        <v>0</v>
      </c>
      <c r="K19" s="11"/>
      <c r="L19" s="11"/>
      <c r="M19" s="11"/>
      <c r="AA19" s="2">
        <f>H19*D19*C19*B19+I19*(D19+C19+B19+A19+1)</f>
        <v>0</v>
      </c>
    </row>
    <row r="20" spans="1:27" ht="28.5" x14ac:dyDescent="0.2">
      <c r="A20" s="23">
        <v>3</v>
      </c>
      <c r="B20" s="23">
        <v>15</v>
      </c>
      <c r="C20" s="23">
        <v>4</v>
      </c>
      <c r="D20" s="23">
        <v>70</v>
      </c>
      <c r="E20" s="23" t="s">
        <v>35</v>
      </c>
      <c r="F20" s="11" t="s">
        <v>19</v>
      </c>
      <c r="G20" s="11">
        <v>5</v>
      </c>
      <c r="H20" s="13">
        <v>0</v>
      </c>
      <c r="I20" s="14"/>
      <c r="J20" s="11">
        <f>G20*ROUND(H20,2)</f>
        <v>0</v>
      </c>
      <c r="K20" s="11"/>
      <c r="L20" s="11"/>
      <c r="M20" s="11"/>
      <c r="AA20" s="2">
        <f>H20*D20*C20*B20+I20*(D20+C20+B20+A20+1)</f>
        <v>0</v>
      </c>
    </row>
    <row r="21" spans="1:27" ht="28.5" x14ac:dyDescent="0.2">
      <c r="A21" s="23">
        <v>3</v>
      </c>
      <c r="B21" s="23">
        <v>15</v>
      </c>
      <c r="C21" s="23">
        <v>4</v>
      </c>
      <c r="D21" s="23">
        <v>80</v>
      </c>
      <c r="E21" s="23" t="s">
        <v>36</v>
      </c>
      <c r="F21" s="11" t="s">
        <v>29</v>
      </c>
      <c r="G21" s="11">
        <v>1</v>
      </c>
      <c r="H21" s="13">
        <v>0</v>
      </c>
      <c r="I21" s="14"/>
      <c r="J21" s="11">
        <f>G21*ROUND(H21,2)</f>
        <v>0</v>
      </c>
      <c r="K21" s="11"/>
      <c r="L21" s="11"/>
      <c r="M21" s="11"/>
      <c r="AA21" s="2">
        <f>H21*D21*C21*B21+I21*(D21+C21+B21+A21+1)</f>
        <v>0</v>
      </c>
    </row>
    <row r="22" spans="1:27" ht="28.5" x14ac:dyDescent="0.2">
      <c r="A22" s="23">
        <v>3</v>
      </c>
      <c r="B22" s="23">
        <v>15</v>
      </c>
      <c r="C22" s="23">
        <v>4</v>
      </c>
      <c r="D22" s="23">
        <v>90</v>
      </c>
      <c r="E22" s="23" t="s">
        <v>37</v>
      </c>
      <c r="F22" s="11" t="s">
        <v>29</v>
      </c>
      <c r="G22" s="11">
        <v>2</v>
      </c>
      <c r="H22" s="13">
        <v>0</v>
      </c>
      <c r="I22" s="14"/>
      <c r="J22" s="11">
        <f>G22*ROUND(H22,2)</f>
        <v>0</v>
      </c>
      <c r="K22" s="11"/>
      <c r="L22" s="11"/>
      <c r="M22" s="11"/>
      <c r="AA22" s="2">
        <f>H22*D22*C22*B22+I22*(D22+C22+B22+A22+1)</f>
        <v>0</v>
      </c>
    </row>
    <row r="23" spans="1:27" ht="28.5" x14ac:dyDescent="0.2">
      <c r="A23" s="23">
        <v>3</v>
      </c>
      <c r="B23" s="23">
        <v>15</v>
      </c>
      <c r="C23" s="23">
        <v>4</v>
      </c>
      <c r="D23" s="23">
        <v>100</v>
      </c>
      <c r="E23" s="23" t="s">
        <v>38</v>
      </c>
      <c r="F23" s="11" t="s">
        <v>29</v>
      </c>
      <c r="G23" s="11">
        <v>2</v>
      </c>
      <c r="H23" s="13">
        <v>0</v>
      </c>
      <c r="I23" s="14"/>
      <c r="J23" s="11">
        <f>G23*ROUND(H23,2)</f>
        <v>0</v>
      </c>
      <c r="K23" s="11"/>
      <c r="L23" s="11"/>
      <c r="M23" s="11"/>
      <c r="AA23" s="2">
        <f>H23*D23*C23*B23+I23*(D23+C23+B23+A23+1)</f>
        <v>0</v>
      </c>
    </row>
    <row r="24" spans="1:27" ht="28.5" x14ac:dyDescent="0.2">
      <c r="A24" s="11">
        <v>3</v>
      </c>
      <c r="B24" s="11">
        <v>15</v>
      </c>
      <c r="C24" s="11">
        <v>4</v>
      </c>
      <c r="D24" s="11">
        <v>110</v>
      </c>
      <c r="E24" s="11" t="s">
        <v>39</v>
      </c>
      <c r="F24" s="11" t="s">
        <v>19</v>
      </c>
      <c r="G24" s="11">
        <v>5</v>
      </c>
      <c r="H24" s="13">
        <v>0</v>
      </c>
      <c r="I24" s="14"/>
      <c r="J24" s="11">
        <f>G24*ROUND(H24,2)</f>
        <v>0</v>
      </c>
      <c r="K24" s="11"/>
      <c r="L24" s="11"/>
      <c r="M24" s="11"/>
      <c r="AA24" s="2">
        <f>H24*D24*C24*B24+I24*(D24+C24+B24+A24+1)</f>
        <v>0</v>
      </c>
    </row>
    <row r="26" spans="1:27" ht="15" x14ac:dyDescent="0.25">
      <c r="C26" s="20" t="s">
        <v>40</v>
      </c>
      <c r="E26" s="19">
        <f>ROUND(100*AVERAGEA(AA:AA),0)</f>
        <v>0</v>
      </c>
    </row>
    <row r="27" spans="1:27" ht="15" x14ac:dyDescent="0.25">
      <c r="B27" s="21"/>
    </row>
    <row r="28" spans="1:27" ht="15" x14ac:dyDescent="0.25">
      <c r="B28" s="21" t="s">
        <v>41</v>
      </c>
    </row>
    <row r="29" spans="1:27" ht="15" x14ac:dyDescent="0.25">
      <c r="B29" s="21" t="s">
        <v>42</v>
      </c>
    </row>
    <row r="30" spans="1:27" ht="15" x14ac:dyDescent="0.25">
      <c r="B30" s="21" t="s">
        <v>43</v>
      </c>
    </row>
    <row r="31" spans="1:27" ht="15" x14ac:dyDescent="0.25">
      <c r="B31" s="21" t="s">
        <v>44</v>
      </c>
    </row>
  </sheetData>
  <sheetProtection algorithmName="SHA-512" hashValue="vUejfyZeLPmLRa7ckb61k/rdIUt9KgJ+yN0NVVxX6xkIYzMoLne8+toA7VEnl4HEdkT8lsHePC+JUA1u5a9TYQ==" saltValue="nmt9G6k1UzNoURaei90C3w==" spinCount="100000" sheet="1" objects="1" scenarios="1" formatColumns="0" sort="0" autoFilter="0"/>
  <autoFilter ref="A1:M1"/>
  <pageMargins left="0.1111111111111111" right="0.22222222222222221" top="0.34722222222222221" bottom="0.34722222222222221" header="0.1388888888888889" footer="0.1388888888888889"/>
  <pageSetup paperSize="9" scale="85" orientation="landscape" r:id="rId1"/>
  <headerFooter>
    <oddHeader>&amp;C הצעה למכרז מספר 132-2023&amp;Rמכבי שירותי בריאות (ישן)      &amp;L&amp;D</oddHeader>
    <oddFooter>&amp;Lמגיש ההצעה:________________  חתימה:_____________&amp;Rעמוד &amp;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הצעת קבלן</vt:lpstr>
      <vt:lpstr>גיליון1</vt:lpstr>
      <vt:lpstr>'הצעת קבלן'!WPrint_Area_W</vt:lpstr>
      <vt:lpstr>'הצעת קבלן'!WPrint_TitlesW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serruya_j</dc:creator>
  <cp:lastModifiedBy>serruya_j</cp:lastModifiedBy>
  <dcterms:created xsi:type="dcterms:W3CDTF">2023-03-22T15:51:44Z</dcterms:created>
  <dcterms:modified xsi:type="dcterms:W3CDTF">2023-03-22T15:52:03Z</dcterms:modified>
</cp:coreProperties>
</file>